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4" i="1" l="1"/>
  <c r="H12" i="1" l="1"/>
  <c r="G34" i="1" l="1"/>
  <c r="G24" i="1" l="1"/>
  <c r="G25" i="1"/>
  <c r="G23" i="1"/>
  <c r="H26" i="1"/>
  <c r="G33" i="1" l="1"/>
  <c r="H33" i="1" s="1"/>
  <c r="H34" i="1"/>
  <c r="G35" i="1"/>
  <c r="H35" i="1" s="1"/>
  <c r="G32" i="1"/>
  <c r="H32" i="1" s="1"/>
  <c r="H27" i="1"/>
  <c r="H23" i="1"/>
  <c r="H24" i="1"/>
  <c r="H25" i="1"/>
  <c r="F19" i="1"/>
  <c r="E17" i="1"/>
  <c r="E18" i="1"/>
  <c r="E16" i="1"/>
  <c r="G12" i="1"/>
  <c r="G16" i="1" l="1"/>
  <c r="H16" i="1" s="1"/>
  <c r="H46" i="1" s="1"/>
</calcChain>
</file>

<file path=xl/sharedStrings.xml><?xml version="1.0" encoding="utf-8"?>
<sst xmlns="http://schemas.openxmlformats.org/spreadsheetml/2006/main" count="58" uniqueCount="50">
  <si>
    <t>הערכת עלויות ביקור NDU בבייג'ינג</t>
  </si>
  <si>
    <t xml:space="preserve">בית מלון </t>
  </si>
  <si>
    <t xml:space="preserve">עלות ללילה לחדר יחיד </t>
  </si>
  <si>
    <t xml:space="preserve">עלות ללילה לחדר זוגי </t>
  </si>
  <si>
    <t>סה"כ עלות ל- 3 לילות ל- 8 חדרים</t>
  </si>
  <si>
    <t xml:space="preserve">הערות </t>
  </si>
  <si>
    <t>התקבל אישור לחריגה מההקצבה</t>
  </si>
  <si>
    <t>הערכת עלות כוללת ב- $</t>
  </si>
  <si>
    <t xml:space="preserve">הסעות </t>
  </si>
  <si>
    <t>יום ב' 08:00-23:00</t>
  </si>
  <si>
    <t>יום ד' 08:00-17:00</t>
  </si>
  <si>
    <t>יום א' 13:00- 22:00</t>
  </si>
  <si>
    <t>יום ג' 12:00-23:00</t>
  </si>
  <si>
    <t>תוספת 100 יואן לכל שעה נוספת + 18 יואן על כל ק"מ מעל 100</t>
  </si>
  <si>
    <t>סה"כ עלות משוערת לאוטובוס + נהג</t>
  </si>
  <si>
    <t xml:space="preserve">שער חליפין </t>
  </si>
  <si>
    <t xml:space="preserve">עלויות סיורים/ביקורי תרבות </t>
  </si>
  <si>
    <t>העיר האסורה</t>
  </si>
  <si>
    <t>ארמון הקיץ</t>
  </si>
  <si>
    <t xml:space="preserve">החומה </t>
  </si>
  <si>
    <t xml:space="preserve">עלות לאדם </t>
  </si>
  <si>
    <t xml:space="preserve">עלות כוללת לקבוצה </t>
  </si>
  <si>
    <t>מדריך לכל סיור - סה"כ 3 סיורים</t>
  </si>
  <si>
    <t xml:space="preserve">טרם נסגר סופית </t>
  </si>
  <si>
    <t xml:space="preserve">מסעדות </t>
  </si>
  <si>
    <t>יום א'-  ארוחת ערב</t>
  </si>
  <si>
    <t>סה"כ סועדים</t>
  </si>
  <si>
    <t xml:space="preserve">יום ג' - ארוחת צהריים </t>
  </si>
  <si>
    <t>יום ג' - ארוחת ערב</t>
  </si>
  <si>
    <t>מיניבוס ל- 20 איש  8 שעות ראשונות</t>
  </si>
  <si>
    <t>עלות מלון כולל ארוחת בוקר</t>
  </si>
  <si>
    <t>סיור  מודרך ולימודי בחוטונגים</t>
  </si>
  <si>
    <t>מדריך פוגש אותנו באתר עלות הדרכה לכל סיור 500 יואן</t>
  </si>
  <si>
    <t>עלות כוללת לקבוצה (16 איש כולל נספח, עוזר נספח ומתורגמן)</t>
  </si>
  <si>
    <t>אירוע בו יוזמנו כ- 8 נספחים זרים</t>
  </si>
  <si>
    <t>עליוות נוספות</t>
  </si>
  <si>
    <t xml:space="preserve">כיבוד ושתיה לאורך הביקור </t>
  </si>
  <si>
    <t xml:space="preserve">טיפים </t>
  </si>
  <si>
    <t>שתיה /מים, חטיפים, כיבוד בהרצאות</t>
  </si>
  <si>
    <t xml:space="preserve">טיפ למדריכה , נהג ואם יהיה צורך במסעדות </t>
  </si>
  <si>
    <t>הערכה ל- 200 יואן לאדם לארוחה צהריים או ערב</t>
  </si>
  <si>
    <t>סה"כ משתתפים (16 איש כולל נספח, עוזר נספח ומתורגמן)</t>
  </si>
  <si>
    <t>סה"כ 3 לילות 22/4-25/4 , הוזמנו 8 חדרים , 5 זוגיים ו- 3 בודדים</t>
  </si>
  <si>
    <t xml:space="preserve">טיסה להונג קונג </t>
  </si>
  <si>
    <t>סה"כ נוסעים</t>
  </si>
  <si>
    <t>עלות כוללת מוערכת</t>
  </si>
  <si>
    <t xml:space="preserve">עלות כרטיס טיסה </t>
  </si>
  <si>
    <t>*העליות מתייחסות לבייגינג בלבד כולל טיסה להונג קונג</t>
  </si>
  <si>
    <t xml:space="preserve">יש סיכוי להורדה קלה המחיר - עדיין בבדיקה </t>
  </si>
  <si>
    <t>יום ד' - ארוחת צהריים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</si>
</sst>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¥-804]#,##0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5" fontId="0" fillId="0" borderId="0" xfId="0" applyNumberFormat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165" fontId="0" fillId="0" borderId="1" xfId="1" applyNumberFormat="1" applyFont="1" applyBorder="1" applyAlignment="1">
      <alignment horizontal="right" wrapText="1"/>
    </xf>
    <xf numFmtId="0" fontId="0" fillId="0" borderId="0" xfId="0" applyAlignment="1"/>
    <xf numFmtId="0" fontId="0" fillId="0" borderId="1" xfId="0" applyBorder="1" applyAlignment="1"/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165" fontId="0" fillId="0" borderId="6" xfId="0" applyNumberFormat="1" applyBorder="1" applyAlignment="1">
      <alignment horizontal="righ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wrapText="1" readingOrder="2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horizontal="right"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5" fontId="0" fillId="2" borderId="16" xfId="0" applyNumberFormat="1" applyFill="1" applyBorder="1" applyAlignment="1">
      <alignment horizontal="right" wrapText="1"/>
    </xf>
    <xf numFmtId="0" fontId="0" fillId="0" borderId="17" xfId="0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5" fontId="0" fillId="0" borderId="2" xfId="1" applyNumberFormat="1" applyFont="1" applyBorder="1" applyAlignment="1">
      <alignment horizontal="right" wrapText="1"/>
    </xf>
    <xf numFmtId="165" fontId="0" fillId="0" borderId="3" xfId="1" applyNumberFormat="1" applyFont="1" applyBorder="1" applyAlignment="1">
      <alignment horizontal="right" wrapText="1"/>
    </xf>
    <xf numFmtId="165" fontId="0" fillId="0" borderId="4" xfId="1" applyNumberFormat="1" applyFont="1" applyBorder="1" applyAlignment="1">
      <alignment horizontal="right"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1" xfId="0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I46"/>
  <sheetViews>
    <sheetView rightToLeft="1" tabSelected="1" topLeftCell="A16" zoomScaleNormal="100" workbookViewId="0">
      <selection activeCell="D41" sqref="D41"/>
    </sheetView>
  </sheetViews>
  <sheetFormatPr defaultRowHeight="15" x14ac:dyDescent="0.25"/>
  <cols>
    <col min="1" max="3" width="9.140625" style="7"/>
    <col min="4" max="4" width="29.140625" style="1" bestFit="1" customWidth="1"/>
    <col min="5" max="5" width="19.28515625" style="1" customWidth="1"/>
    <col min="6" max="6" width="18.140625" style="1" customWidth="1"/>
    <col min="7" max="7" width="15.7109375" style="1" customWidth="1"/>
    <col min="8" max="8" width="15.7109375" style="4" customWidth="1"/>
    <col min="9" max="9" width="28.28515625" style="1" bestFit="1" customWidth="1"/>
    <col min="10" max="16384" width="9.140625" style="7"/>
  </cols>
  <sheetData>
    <row r="7" spans="4:9" ht="15.75" thickBot="1" x14ac:dyDescent="0.3"/>
    <row r="8" spans="4:9" ht="30" x14ac:dyDescent="0.25">
      <c r="D8" s="9" t="s">
        <v>0</v>
      </c>
      <c r="E8" s="10"/>
      <c r="F8" s="10"/>
      <c r="G8" s="10"/>
      <c r="H8" s="11"/>
      <c r="I8" s="12"/>
    </row>
    <row r="9" spans="4:9" ht="30" x14ac:dyDescent="0.25">
      <c r="D9" s="13" t="s">
        <v>47</v>
      </c>
      <c r="E9" s="14"/>
      <c r="F9" s="14" t="s">
        <v>15</v>
      </c>
      <c r="G9" s="14">
        <v>6</v>
      </c>
      <c r="H9" s="15"/>
      <c r="I9" s="16"/>
    </row>
    <row r="10" spans="4:9" x14ac:dyDescent="0.25">
      <c r="D10" s="17"/>
      <c r="E10" s="14"/>
      <c r="F10" s="14"/>
      <c r="G10" s="14"/>
      <c r="H10" s="15"/>
      <c r="I10" s="16"/>
    </row>
    <row r="11" spans="4:9" ht="30" x14ac:dyDescent="0.25">
      <c r="D11" s="18" t="s">
        <v>1</v>
      </c>
      <c r="E11" s="2" t="s">
        <v>2</v>
      </c>
      <c r="F11" s="2" t="s">
        <v>3</v>
      </c>
      <c r="G11" s="2" t="s">
        <v>4</v>
      </c>
      <c r="H11" s="5" t="s">
        <v>7</v>
      </c>
      <c r="I11" s="19" t="s">
        <v>5</v>
      </c>
    </row>
    <row r="12" spans="4:9" ht="30" x14ac:dyDescent="0.25">
      <c r="D12" s="18" t="s">
        <v>42</v>
      </c>
      <c r="E12" s="3">
        <v>1030</v>
      </c>
      <c r="F12" s="3">
        <v>1180</v>
      </c>
      <c r="G12" s="3">
        <f>3*(E12*3)+3*(F12*5)</f>
        <v>26970</v>
      </c>
      <c r="H12" s="6">
        <f>G12/G9</f>
        <v>4495</v>
      </c>
      <c r="I12" s="19" t="s">
        <v>6</v>
      </c>
    </row>
    <row r="13" spans="4:9" x14ac:dyDescent="0.25">
      <c r="D13" s="17"/>
      <c r="E13" s="14"/>
      <c r="F13" s="14"/>
      <c r="G13" s="14"/>
      <c r="H13" s="6"/>
      <c r="I13" s="16"/>
    </row>
    <row r="14" spans="4:9" x14ac:dyDescent="0.25">
      <c r="D14" s="17"/>
      <c r="E14" s="14"/>
      <c r="F14" s="14"/>
      <c r="G14" s="14"/>
      <c r="H14" s="15"/>
      <c r="I14" s="16"/>
    </row>
    <row r="15" spans="4:9" ht="60" x14ac:dyDescent="0.25">
      <c r="D15" s="18" t="s">
        <v>8</v>
      </c>
      <c r="E15" s="2" t="s">
        <v>29</v>
      </c>
      <c r="F15" s="2" t="s">
        <v>13</v>
      </c>
      <c r="G15" s="2" t="s">
        <v>14</v>
      </c>
      <c r="H15" s="5" t="s">
        <v>7</v>
      </c>
      <c r="I15" s="19" t="s">
        <v>5</v>
      </c>
    </row>
    <row r="16" spans="4:9" x14ac:dyDescent="0.25">
      <c r="D16" s="18" t="s">
        <v>11</v>
      </c>
      <c r="E16" s="3">
        <f>1600</f>
        <v>1600</v>
      </c>
      <c r="F16" s="3">
        <v>100</v>
      </c>
      <c r="G16" s="24">
        <f>SUM(E16:F20)</f>
        <v>7800</v>
      </c>
      <c r="H16" s="27">
        <f>G16/G9</f>
        <v>1300</v>
      </c>
      <c r="I16" s="30" t="s">
        <v>48</v>
      </c>
    </row>
    <row r="17" spans="4:9" x14ac:dyDescent="0.25">
      <c r="D17" s="18" t="s">
        <v>9</v>
      </c>
      <c r="E17" s="3">
        <f>1600</f>
        <v>1600</v>
      </c>
      <c r="F17" s="3">
        <v>700</v>
      </c>
      <c r="G17" s="25"/>
      <c r="H17" s="28"/>
      <c r="I17" s="31"/>
    </row>
    <row r="18" spans="4:9" x14ac:dyDescent="0.25">
      <c r="D18" s="18" t="s">
        <v>12</v>
      </c>
      <c r="E18" s="3">
        <f>1600</f>
        <v>1600</v>
      </c>
      <c r="F18" s="3">
        <v>300</v>
      </c>
      <c r="G18" s="25"/>
      <c r="H18" s="28"/>
      <c r="I18" s="31"/>
    </row>
    <row r="19" spans="4:9" x14ac:dyDescent="0.25">
      <c r="D19" s="18" t="s">
        <v>10</v>
      </c>
      <c r="E19" s="3">
        <v>1600</v>
      </c>
      <c r="F19" s="3">
        <f>100+200</f>
        <v>300</v>
      </c>
      <c r="G19" s="26"/>
      <c r="H19" s="29"/>
      <c r="I19" s="32"/>
    </row>
    <row r="20" spans="4:9" x14ac:dyDescent="0.25">
      <c r="D20" s="17"/>
      <c r="E20" s="14"/>
      <c r="F20" s="14"/>
      <c r="G20" s="14"/>
      <c r="H20" s="15"/>
      <c r="I20" s="16"/>
    </row>
    <row r="21" spans="4:9" x14ac:dyDescent="0.25">
      <c r="D21" s="17"/>
      <c r="E21" s="14"/>
      <c r="F21" s="14"/>
      <c r="G21" s="14"/>
      <c r="H21" s="15"/>
      <c r="I21" s="16"/>
    </row>
    <row r="22" spans="4:9" ht="45" x14ac:dyDescent="0.25">
      <c r="D22" s="18" t="s">
        <v>16</v>
      </c>
      <c r="E22" s="2" t="s">
        <v>41</v>
      </c>
      <c r="F22" s="2" t="s">
        <v>20</v>
      </c>
      <c r="G22" s="2" t="s">
        <v>21</v>
      </c>
      <c r="H22" s="5" t="s">
        <v>7</v>
      </c>
      <c r="I22" s="19" t="s">
        <v>5</v>
      </c>
    </row>
    <row r="23" spans="4:9" x14ac:dyDescent="0.25">
      <c r="D23" s="18" t="s">
        <v>17</v>
      </c>
      <c r="E23" s="8">
        <v>16</v>
      </c>
      <c r="F23" s="3">
        <v>60</v>
      </c>
      <c r="G23" s="3">
        <f>F23*E23</f>
        <v>960</v>
      </c>
      <c r="H23" s="6">
        <f>G23/$G$9</f>
        <v>160</v>
      </c>
      <c r="I23" s="19"/>
    </row>
    <row r="24" spans="4:9" x14ac:dyDescent="0.25">
      <c r="D24" s="18" t="s">
        <v>18</v>
      </c>
      <c r="E24" s="8">
        <v>16</v>
      </c>
      <c r="F24" s="3">
        <v>30</v>
      </c>
      <c r="G24" s="3">
        <f t="shared" ref="G24:G25" si="0">F24*E24</f>
        <v>480</v>
      </c>
      <c r="H24" s="6">
        <f>G24/$G$9</f>
        <v>80</v>
      </c>
      <c r="I24" s="19"/>
    </row>
    <row r="25" spans="4:9" x14ac:dyDescent="0.25">
      <c r="D25" s="18" t="s">
        <v>19</v>
      </c>
      <c r="E25" s="8">
        <v>16</v>
      </c>
      <c r="F25" s="3">
        <v>180</v>
      </c>
      <c r="G25" s="3">
        <f t="shared" si="0"/>
        <v>2880</v>
      </c>
      <c r="H25" s="6">
        <f>G25/$G$9</f>
        <v>480</v>
      </c>
      <c r="I25" s="19"/>
    </row>
    <row r="26" spans="4:9" ht="30" x14ac:dyDescent="0.25">
      <c r="D26" s="18" t="s">
        <v>22</v>
      </c>
      <c r="E26" s="3"/>
      <c r="F26" s="2"/>
      <c r="G26" s="3">
        <v>1500</v>
      </c>
      <c r="H26" s="6">
        <f>G26/$G$9</f>
        <v>250</v>
      </c>
      <c r="I26" s="19" t="s">
        <v>32</v>
      </c>
    </row>
    <row r="27" spans="4:9" x14ac:dyDescent="0.25">
      <c r="D27" s="18" t="s">
        <v>31</v>
      </c>
      <c r="E27" s="3"/>
      <c r="F27" s="2"/>
      <c r="G27" s="3">
        <v>1000</v>
      </c>
      <c r="H27" s="6">
        <f>G27/$G$9</f>
        <v>166.66666666666666</v>
      </c>
      <c r="I27" s="33" t="s">
        <v>23</v>
      </c>
    </row>
    <row r="28" spans="4:9" x14ac:dyDescent="0.25">
      <c r="D28" s="17"/>
      <c r="E28" s="14"/>
      <c r="F28" s="14"/>
      <c r="G28" s="14"/>
      <c r="H28" s="15"/>
      <c r="I28" s="16"/>
    </row>
    <row r="29" spans="4:9" x14ac:dyDescent="0.25">
      <c r="D29" s="17"/>
      <c r="E29" s="14"/>
      <c r="F29" s="14"/>
      <c r="G29" s="14"/>
      <c r="H29" s="15"/>
      <c r="I29" s="16"/>
    </row>
    <row r="30" spans="4:9" ht="60" x14ac:dyDescent="0.25">
      <c r="D30" s="18" t="s">
        <v>24</v>
      </c>
      <c r="E30" s="2" t="s">
        <v>26</v>
      </c>
      <c r="F30" s="2"/>
      <c r="G30" s="2" t="s">
        <v>33</v>
      </c>
      <c r="H30" s="5" t="s">
        <v>7</v>
      </c>
      <c r="I30" s="19" t="s">
        <v>5</v>
      </c>
    </row>
    <row r="31" spans="4:9" ht="30" x14ac:dyDescent="0.25">
      <c r="D31" s="18" t="s">
        <v>40</v>
      </c>
      <c r="E31" s="2"/>
      <c r="F31" s="2"/>
      <c r="G31" s="2"/>
      <c r="H31" s="5"/>
      <c r="I31" s="19" t="s">
        <v>30</v>
      </c>
    </row>
    <row r="32" spans="4:9" x14ac:dyDescent="0.25">
      <c r="D32" s="18" t="s">
        <v>25</v>
      </c>
      <c r="E32" s="2">
        <v>16</v>
      </c>
      <c r="F32" s="2"/>
      <c r="G32" s="3">
        <f>E32*200</f>
        <v>3200</v>
      </c>
      <c r="H32" s="6">
        <f>G32/$G$9</f>
        <v>533.33333333333337</v>
      </c>
      <c r="I32" s="19"/>
    </row>
    <row r="33" spans="4:9" x14ac:dyDescent="0.25">
      <c r="D33" s="18" t="s">
        <v>27</v>
      </c>
      <c r="E33" s="2">
        <v>16</v>
      </c>
      <c r="F33" s="2"/>
      <c r="G33" s="3">
        <f t="shared" ref="G33:G35" si="1">E33*200</f>
        <v>3200</v>
      </c>
      <c r="H33" s="6">
        <f>G33/$G$9</f>
        <v>533.33333333333337</v>
      </c>
      <c r="I33" s="19"/>
    </row>
    <row r="34" spans="4:9" x14ac:dyDescent="0.25">
      <c r="D34" s="18" t="s">
        <v>28</v>
      </c>
      <c r="E34" s="2">
        <v>23</v>
      </c>
      <c r="F34" s="2"/>
      <c r="G34" s="3">
        <f>E34*200</f>
        <v>4600</v>
      </c>
      <c r="H34" s="6">
        <f>G34/$G$9</f>
        <v>766.66666666666663</v>
      </c>
      <c r="I34" s="19" t="s">
        <v>34</v>
      </c>
    </row>
    <row r="35" spans="4:9" x14ac:dyDescent="0.25">
      <c r="D35" s="18" t="s">
        <v>49</v>
      </c>
      <c r="E35" s="2">
        <v>16</v>
      </c>
      <c r="F35" s="2"/>
      <c r="G35" s="3">
        <f t="shared" si="1"/>
        <v>3200</v>
      </c>
      <c r="H35" s="6">
        <f>G35/$G$9</f>
        <v>533.33333333333337</v>
      </c>
      <c r="I35" s="19"/>
    </row>
    <row r="36" spans="4:9" x14ac:dyDescent="0.25">
      <c r="D36" s="17"/>
      <c r="E36" s="14"/>
      <c r="F36" s="14"/>
      <c r="G36" s="14"/>
      <c r="H36" s="15"/>
      <c r="I36" s="16"/>
    </row>
    <row r="37" spans="4:9" x14ac:dyDescent="0.25">
      <c r="D37" s="17"/>
      <c r="E37" s="14"/>
      <c r="F37" s="14"/>
      <c r="G37" s="14"/>
      <c r="H37" s="15"/>
      <c r="I37" s="16"/>
    </row>
    <row r="38" spans="4:9" ht="30" x14ac:dyDescent="0.25">
      <c r="D38" s="18" t="s">
        <v>35</v>
      </c>
      <c r="E38" s="2"/>
      <c r="F38" s="2"/>
      <c r="G38" s="2"/>
      <c r="H38" s="5" t="s">
        <v>7</v>
      </c>
      <c r="I38" s="19" t="s">
        <v>5</v>
      </c>
    </row>
    <row r="39" spans="4:9" ht="30" x14ac:dyDescent="0.25">
      <c r="D39" s="18" t="s">
        <v>36</v>
      </c>
      <c r="E39" s="2"/>
      <c r="F39" s="2"/>
      <c r="G39" s="2"/>
      <c r="H39" s="6">
        <v>200</v>
      </c>
      <c r="I39" s="19" t="s">
        <v>38</v>
      </c>
    </row>
    <row r="40" spans="4:9" ht="30" x14ac:dyDescent="0.25">
      <c r="D40" s="18" t="s">
        <v>37</v>
      </c>
      <c r="E40" s="2"/>
      <c r="F40" s="2"/>
      <c r="G40" s="2"/>
      <c r="H40" s="5">
        <v>150</v>
      </c>
      <c r="I40" s="19" t="s">
        <v>39</v>
      </c>
    </row>
    <row r="41" spans="4:9" x14ac:dyDescent="0.25">
      <c r="D41" s="17"/>
      <c r="E41" s="14"/>
      <c r="F41" s="14"/>
      <c r="G41" s="14"/>
      <c r="H41" s="15"/>
      <c r="I41" s="16"/>
    </row>
    <row r="42" spans="4:9" x14ac:dyDescent="0.25">
      <c r="D42" s="17"/>
      <c r="E42" s="14"/>
      <c r="F42" s="14"/>
      <c r="G42" s="14"/>
      <c r="H42" s="15"/>
      <c r="I42" s="16"/>
    </row>
    <row r="43" spans="4:9" ht="30" x14ac:dyDescent="0.25">
      <c r="D43" s="18" t="s">
        <v>43</v>
      </c>
      <c r="E43" s="2" t="s">
        <v>44</v>
      </c>
      <c r="F43" s="2" t="s">
        <v>46</v>
      </c>
      <c r="G43" s="2"/>
      <c r="H43" s="5" t="s">
        <v>45</v>
      </c>
      <c r="I43" s="19"/>
    </row>
    <row r="44" spans="4:9" x14ac:dyDescent="0.25">
      <c r="D44" s="18">
        <v>25.4</v>
      </c>
      <c r="E44" s="2">
        <v>13</v>
      </c>
      <c r="F44" s="3">
        <v>1060</v>
      </c>
      <c r="G44" s="2"/>
      <c r="H44" s="5">
        <f>F44*E44/6</f>
        <v>2296.6666666666665</v>
      </c>
      <c r="I44" s="19"/>
    </row>
    <row r="45" spans="4:9" x14ac:dyDescent="0.25">
      <c r="D45" s="17"/>
      <c r="E45" s="14"/>
      <c r="F45" s="14"/>
      <c r="G45" s="14"/>
      <c r="H45" s="15"/>
      <c r="I45" s="16"/>
    </row>
    <row r="46" spans="4:9" ht="15.75" thickBot="1" x14ac:dyDescent="0.3">
      <c r="D46" s="20"/>
      <c r="E46" s="21"/>
      <c r="F46" s="21"/>
      <c r="G46" s="21"/>
      <c r="H46" s="22">
        <f>H39+H35+H34+H33+H32+H26+H27+H25+H24+H23+H16+H12+H40+H44</f>
        <v>11945</v>
      </c>
      <c r="I46" s="23"/>
    </row>
  </sheetData>
  <mergeCells count="3">
    <mergeCell ref="G16:G19"/>
    <mergeCell ref="H16:H19"/>
    <mergeCell ref="I16:I19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Mfa.gov.il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Mfa.gov.il</dc:creator>
  <cp:lastModifiedBy>Mfa.gov.il</cp:lastModifiedBy>
  <cp:lastPrinted>2018-04-10T07:17:19Z</cp:lastPrinted>
  <dcterms:created xsi:type="dcterms:W3CDTF">2018-03-22T04:22:20Z</dcterms:created>
  <dcterms:modified xsi:type="dcterms:W3CDTF">2018-04-10T09:25:18Z</dcterms:modified>
</cp:coreProperties>
</file>