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8" windowWidth="15576" windowHeight="7680" activeTab="1"/>
  </bookViews>
  <sheets>
    <sheet name="20 אחוז" sheetId="2" r:id="rId1"/>
    <sheet name="15 אחוז" sheetId="1" r:id="rId2"/>
    <sheet name="12 אחוז" sheetId="4" r:id="rId3"/>
  </sheets>
  <calcPr calcId="145621"/>
</workbook>
</file>

<file path=xl/calcChain.xml><?xml version="1.0" encoding="utf-8"?>
<calcChain xmlns="http://schemas.openxmlformats.org/spreadsheetml/2006/main">
  <c r="J54" i="4" l="1"/>
  <c r="I54" i="4"/>
  <c r="H54" i="4"/>
  <c r="G54" i="4"/>
  <c r="M54" i="4" s="1"/>
  <c r="F54" i="4"/>
  <c r="J53" i="4"/>
  <c r="I53" i="4"/>
  <c r="H53" i="4"/>
  <c r="G53" i="4"/>
  <c r="M53" i="4" s="1"/>
  <c r="F53" i="4"/>
  <c r="J52" i="4"/>
  <c r="I52" i="4"/>
  <c r="H52" i="4"/>
  <c r="G52" i="4"/>
  <c r="M52" i="4" s="1"/>
  <c r="F52" i="4"/>
  <c r="J51" i="4"/>
  <c r="I51" i="4"/>
  <c r="H51" i="4"/>
  <c r="G51" i="4"/>
  <c r="M51" i="4" s="1"/>
  <c r="F51" i="4"/>
  <c r="J50" i="4"/>
  <c r="I50" i="4"/>
  <c r="H50" i="4"/>
  <c r="G50" i="4"/>
  <c r="M50" i="4" s="1"/>
  <c r="F50" i="4"/>
  <c r="J49" i="4"/>
  <c r="I49" i="4"/>
  <c r="H49" i="4"/>
  <c r="G49" i="4"/>
  <c r="M49" i="4" s="1"/>
  <c r="F49" i="4"/>
  <c r="J48" i="4"/>
  <c r="I48" i="4"/>
  <c r="H48" i="4"/>
  <c r="G48" i="4"/>
  <c r="M48" i="4" s="1"/>
  <c r="F48" i="4"/>
  <c r="J47" i="4"/>
  <c r="I47" i="4"/>
  <c r="H47" i="4"/>
  <c r="G47" i="4"/>
  <c r="M47" i="4" s="1"/>
  <c r="F47" i="4"/>
  <c r="G46" i="4"/>
  <c r="M46" i="4" s="1"/>
  <c r="G45" i="4"/>
  <c r="M45" i="4" s="1"/>
  <c r="G44" i="4"/>
  <c r="M44" i="4" s="1"/>
  <c r="G43" i="4"/>
  <c r="M43" i="4" s="1"/>
  <c r="G42" i="4"/>
  <c r="M42" i="4" s="1"/>
  <c r="G41" i="4"/>
  <c r="M41" i="4" s="1"/>
  <c r="G40" i="4"/>
  <c r="M40" i="4" s="1"/>
  <c r="G39" i="4"/>
  <c r="M39" i="4" s="1"/>
  <c r="G37" i="4"/>
  <c r="M37" i="4" s="1"/>
  <c r="M36" i="4"/>
  <c r="G36" i="4"/>
  <c r="G35" i="4"/>
  <c r="M35" i="4" s="1"/>
  <c r="G34" i="4"/>
  <c r="M34" i="4" s="1"/>
  <c r="G33" i="4"/>
  <c r="M33" i="4" s="1"/>
  <c r="G32" i="4"/>
  <c r="M32" i="4" s="1"/>
  <c r="G31" i="4"/>
  <c r="M31" i="4" s="1"/>
  <c r="M30" i="4"/>
  <c r="G29" i="4"/>
  <c r="M29" i="4" s="1"/>
  <c r="G28" i="4"/>
  <c r="M28" i="4" s="1"/>
  <c r="G27" i="4"/>
  <c r="M27" i="4" s="1"/>
  <c r="M26" i="4"/>
  <c r="G26" i="4"/>
  <c r="G25" i="4"/>
  <c r="M25" i="4" s="1"/>
  <c r="G24" i="4"/>
  <c r="M24" i="4" s="1"/>
  <c r="J23" i="4"/>
  <c r="I23" i="4"/>
  <c r="H23" i="4"/>
  <c r="G23" i="4"/>
  <c r="M23" i="4" s="1"/>
  <c r="F23" i="4"/>
  <c r="G22" i="4"/>
  <c r="M22" i="4" s="1"/>
  <c r="M21" i="4"/>
  <c r="G20" i="4"/>
  <c r="M20" i="4" s="1"/>
  <c r="J19" i="4"/>
  <c r="I19" i="4"/>
  <c r="H19" i="4"/>
  <c r="G19" i="4"/>
  <c r="M19" i="4" s="1"/>
  <c r="F19" i="4"/>
  <c r="G18" i="4"/>
  <c r="M18" i="4" s="1"/>
  <c r="M17" i="4"/>
  <c r="G16" i="4"/>
  <c r="M16" i="4" s="1"/>
  <c r="G15" i="4"/>
  <c r="M15" i="4" s="1"/>
  <c r="J14" i="4"/>
  <c r="I14" i="4"/>
  <c r="H14" i="4"/>
  <c r="G14" i="4"/>
  <c r="M14" i="4" s="1"/>
  <c r="F14" i="4"/>
  <c r="M55" i="4" l="1"/>
  <c r="J55" i="2"/>
  <c r="I55" i="2"/>
  <c r="H55" i="2"/>
  <c r="G55" i="2"/>
  <c r="M55" i="2" s="1"/>
  <c r="F55" i="2"/>
  <c r="J54" i="2"/>
  <c r="I54" i="2"/>
  <c r="H54" i="2"/>
  <c r="G54" i="2"/>
  <c r="M54" i="2" s="1"/>
  <c r="F54" i="2"/>
  <c r="J53" i="2"/>
  <c r="I53" i="2"/>
  <c r="H53" i="2"/>
  <c r="G53" i="2"/>
  <c r="M53" i="2" s="1"/>
  <c r="F53" i="2"/>
  <c r="J52" i="2"/>
  <c r="I52" i="2"/>
  <c r="H52" i="2"/>
  <c r="G52" i="2"/>
  <c r="M52" i="2" s="1"/>
  <c r="F52" i="2"/>
  <c r="J51" i="2"/>
  <c r="I51" i="2"/>
  <c r="H51" i="2"/>
  <c r="G51" i="2"/>
  <c r="M51" i="2" s="1"/>
  <c r="F51" i="2"/>
  <c r="J50" i="2"/>
  <c r="I50" i="2"/>
  <c r="H50" i="2"/>
  <c r="G50" i="2"/>
  <c r="M50" i="2" s="1"/>
  <c r="F50" i="2"/>
  <c r="J49" i="2"/>
  <c r="I49" i="2"/>
  <c r="H49" i="2"/>
  <c r="G49" i="2"/>
  <c r="M49" i="2" s="1"/>
  <c r="F49" i="2"/>
  <c r="J48" i="2"/>
  <c r="I48" i="2"/>
  <c r="H48" i="2"/>
  <c r="G48" i="2"/>
  <c r="M48" i="2" s="1"/>
  <c r="F48" i="2"/>
  <c r="G47" i="2"/>
  <c r="M47" i="2" s="1"/>
  <c r="G46" i="2"/>
  <c r="M46" i="2" s="1"/>
  <c r="G45" i="2"/>
  <c r="M45" i="2" s="1"/>
  <c r="G44" i="2"/>
  <c r="M44" i="2" s="1"/>
  <c r="G43" i="2"/>
  <c r="M43" i="2" s="1"/>
  <c r="G42" i="2"/>
  <c r="M42" i="2" s="1"/>
  <c r="G41" i="2"/>
  <c r="M41" i="2" s="1"/>
  <c r="G40" i="2"/>
  <c r="M40" i="2" s="1"/>
  <c r="G38" i="2"/>
  <c r="M38" i="2" s="1"/>
  <c r="G37" i="2"/>
  <c r="M37" i="2" s="1"/>
  <c r="G36" i="2"/>
  <c r="M36" i="2" s="1"/>
  <c r="G35" i="2"/>
  <c r="M35" i="2" s="1"/>
  <c r="G34" i="2"/>
  <c r="M34" i="2" s="1"/>
  <c r="G33" i="2"/>
  <c r="M33" i="2" s="1"/>
  <c r="G32" i="2"/>
  <c r="M32" i="2" s="1"/>
  <c r="G31" i="2"/>
  <c r="M31" i="2" s="1"/>
  <c r="G30" i="2"/>
  <c r="M30" i="2" s="1"/>
  <c r="G29" i="2"/>
  <c r="M29" i="2" s="1"/>
  <c r="G28" i="2"/>
  <c r="M28" i="2" s="1"/>
  <c r="G27" i="2"/>
  <c r="M27" i="2" s="1"/>
  <c r="G26" i="2"/>
  <c r="M26" i="2" s="1"/>
  <c r="G25" i="2"/>
  <c r="M25" i="2" s="1"/>
  <c r="J24" i="2"/>
  <c r="I24" i="2"/>
  <c r="H24" i="2"/>
  <c r="G24" i="2"/>
  <c r="M24" i="2" s="1"/>
  <c r="F24" i="2"/>
  <c r="G23" i="2"/>
  <c r="M23" i="2" s="1"/>
  <c r="G22" i="2"/>
  <c r="M22" i="2" s="1"/>
  <c r="G21" i="2"/>
  <c r="M21" i="2" s="1"/>
  <c r="J20" i="2"/>
  <c r="I20" i="2"/>
  <c r="H20" i="2"/>
  <c r="G20" i="2"/>
  <c r="M20" i="2" s="1"/>
  <c r="F20" i="2"/>
  <c r="G19" i="2"/>
  <c r="M19" i="2" s="1"/>
  <c r="G18" i="2"/>
  <c r="M18" i="2" s="1"/>
  <c r="G17" i="2"/>
  <c r="M17" i="2" s="1"/>
  <c r="G16" i="2"/>
  <c r="M16" i="2" s="1"/>
  <c r="J15" i="2"/>
  <c r="I15" i="2"/>
  <c r="H15" i="2"/>
  <c r="G15" i="2"/>
  <c r="M15" i="2" s="1"/>
  <c r="F15" i="2"/>
  <c r="J54" i="1"/>
  <c r="I54" i="1"/>
  <c r="H54" i="1"/>
  <c r="G54" i="1"/>
  <c r="M54" i="1" s="1"/>
  <c r="F54" i="1"/>
  <c r="J53" i="1"/>
  <c r="I53" i="1"/>
  <c r="H53" i="1"/>
  <c r="G53" i="1"/>
  <c r="M53" i="1" s="1"/>
  <c r="F53" i="1"/>
  <c r="J52" i="1"/>
  <c r="I52" i="1"/>
  <c r="H52" i="1"/>
  <c r="G52" i="1"/>
  <c r="M52" i="1" s="1"/>
  <c r="F52" i="1"/>
  <c r="J51" i="1"/>
  <c r="I51" i="1"/>
  <c r="H51" i="1"/>
  <c r="G51" i="1"/>
  <c r="M51" i="1" s="1"/>
  <c r="F51" i="1"/>
  <c r="J50" i="1"/>
  <c r="I50" i="1"/>
  <c r="H50" i="1"/>
  <c r="G50" i="1"/>
  <c r="M50" i="1" s="1"/>
  <c r="F50" i="1"/>
  <c r="J49" i="1"/>
  <c r="I49" i="1"/>
  <c r="H49" i="1"/>
  <c r="M49" i="1"/>
  <c r="F49" i="1"/>
  <c r="J48" i="1"/>
  <c r="I48" i="1"/>
  <c r="H48" i="1"/>
  <c r="G48" i="1"/>
  <c r="M48" i="1" s="1"/>
  <c r="F48" i="1"/>
  <c r="J47" i="1"/>
  <c r="I47" i="1"/>
  <c r="H47" i="1"/>
  <c r="G47" i="1"/>
  <c r="M47" i="1" s="1"/>
  <c r="F47" i="1"/>
  <c r="M46" i="1"/>
  <c r="G45" i="1"/>
  <c r="M45" i="1" s="1"/>
  <c r="G44" i="1"/>
  <c r="M44" i="1" s="1"/>
  <c r="G43" i="1"/>
  <c r="M43" i="1" s="1"/>
  <c r="G42" i="1"/>
  <c r="M42" i="1" s="1"/>
  <c r="M41" i="1"/>
  <c r="G40" i="1"/>
  <c r="M40" i="1" s="1"/>
  <c r="G39" i="1"/>
  <c r="M39" i="1" s="1"/>
  <c r="G37" i="1"/>
  <c r="M37" i="1" s="1"/>
  <c r="G36" i="1"/>
  <c r="M36" i="1" s="1"/>
  <c r="G35" i="1"/>
  <c r="M35" i="1" s="1"/>
  <c r="G34" i="1"/>
  <c r="M34" i="1" s="1"/>
  <c r="G33" i="1"/>
  <c r="M33" i="1" s="1"/>
  <c r="G32" i="1"/>
  <c r="M32" i="1" s="1"/>
  <c r="G31" i="1"/>
  <c r="M31" i="1" s="1"/>
  <c r="G30" i="1"/>
  <c r="M30" i="1" s="1"/>
  <c r="G29" i="1"/>
  <c r="M29" i="1" s="1"/>
  <c r="G28" i="1"/>
  <c r="M28" i="1" s="1"/>
  <c r="G27" i="1"/>
  <c r="M27" i="1" s="1"/>
  <c r="G26" i="1"/>
  <c r="M26" i="1" s="1"/>
  <c r="G25" i="1"/>
  <c r="M25" i="1" s="1"/>
  <c r="M24" i="1"/>
  <c r="J23" i="1"/>
  <c r="I23" i="1"/>
  <c r="H23" i="1"/>
  <c r="G23" i="1"/>
  <c r="M23" i="1" s="1"/>
  <c r="F23" i="1"/>
  <c r="G22" i="1"/>
  <c r="M22" i="1" s="1"/>
  <c r="G21" i="1"/>
  <c r="M21" i="1" s="1"/>
  <c r="G20" i="1"/>
  <c r="M20" i="1" s="1"/>
  <c r="J19" i="1"/>
  <c r="I19" i="1"/>
  <c r="H19" i="1"/>
  <c r="G19" i="1"/>
  <c r="M19" i="1" s="1"/>
  <c r="F19" i="1"/>
  <c r="G18" i="1"/>
  <c r="M18" i="1" s="1"/>
  <c r="G17" i="1"/>
  <c r="M17" i="1" s="1"/>
  <c r="G16" i="1"/>
  <c r="M16" i="1" s="1"/>
  <c r="G15" i="1"/>
  <c r="M15" i="1" s="1"/>
  <c r="J14" i="1"/>
  <c r="I14" i="1"/>
  <c r="H14" i="1"/>
  <c r="G14" i="1"/>
  <c r="M14" i="1" s="1"/>
  <c r="F14" i="1"/>
  <c r="M56" i="4" l="1"/>
  <c r="M57" i="4" s="1"/>
  <c r="M56" i="2"/>
  <c r="M55" i="1"/>
  <c r="M57" i="2" l="1"/>
  <c r="M58" i="2" s="1"/>
  <c r="M56" i="1"/>
  <c r="M57" i="1" s="1"/>
</calcChain>
</file>

<file path=xl/sharedStrings.xml><?xml version="1.0" encoding="utf-8"?>
<sst xmlns="http://schemas.openxmlformats.org/spreadsheetml/2006/main" count="228" uniqueCount="79">
  <si>
    <t>שם האכסניה</t>
  </si>
  <si>
    <t>מחירון בסיס</t>
  </si>
  <si>
    <t>אנ"א</t>
  </si>
  <si>
    <t>אנ"א משה"ב</t>
  </si>
  <si>
    <t>הנחה ממחירון</t>
  </si>
  <si>
    <t xml:space="preserve">הנחה </t>
  </si>
  <si>
    <t>הנחה מנש"מ</t>
  </si>
  <si>
    <t>כמות</t>
  </si>
  <si>
    <t>לילות/</t>
  </si>
  <si>
    <t>פרוט חבילות ארוח</t>
  </si>
  <si>
    <t>ללא מע"מ</t>
  </si>
  <si>
    <t>בסיסי</t>
  </si>
  <si>
    <t>*2 בחדר</t>
  </si>
  <si>
    <t>נש"מ (% )</t>
  </si>
  <si>
    <t>משתתפים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</si>
  <si>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</si>
  <si>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</si>
  <si>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</si>
  <si>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</si>
  <si>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</si>
  <si>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</si>
  <si>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לבודד בחדר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</si>
  <si>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</si>
  <si>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</si>
  <si>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</si>
  <si>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</si>
  <si>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</si>
  <si>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</si>
  <si>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</si>
  <si>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</si>
  <si>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</si>
  <si>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</si>
  <si>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</si>
  <si>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</si>
  <si>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</si>
  <si>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</si>
  <si>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</si>
  <si>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</si>
  <si>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</si>
  <si>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</si>
  <si>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</si>
  <si>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</si>
  <si>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</si>
  <si>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</si>
  <si>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</si>
  <si>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</si>
  <si>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</si>
  <si>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</si>
  <si>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</si>
  <si>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</si>
  <si>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</si>
  <si>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</si>
  <si>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</si>
  <si>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</si>
  <si>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</si>
  <si>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</si>
  <si>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</si>
  <si>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</si>
  <si>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</si>
  <si>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</si>
  <si>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</si>
  <si>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</si>
  <si>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</si>
  <si>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</si>
  <si>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</si>
  <si>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</si>
  <si>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r>
      <t xml:space="preserve">מספר ספק של משרד הביטחון: </t>
    </r>
    <r>
      <rPr>
        <u/>
        <sz val="12"/>
        <color indexed="8"/>
        <rFont val="Arial"/>
        <family val="2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</si>
  <si>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1"/>
        <color indexed="8"/>
        <rFont val="Arial"/>
        <family val="2"/>
      </rPr>
      <t>02-6558431</t>
    </r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</si>
  <si>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</si>
  <si>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</si>
  <si>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</si>
  <si>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t>אלה סימונוב</t>
  </si>
  <si>
    <t>אלה</t>
  </si>
  <si>
    <t>רז</t>
  </si>
  <si>
    <t>להלן הצעת מחיר לאירוח  חיילים באנ"א אילת בין התאריכים 30/6-1/7/19 סה"כ לילה 1.</t>
  </si>
  <si>
    <t>אופיר אליהו</t>
  </si>
  <si>
    <t>להלן הצעת מחיר לאירוח 2 חיילים באנ"א תל חי בין התאריכים 12-13/6/19 סה"כ לילה 1.</t>
  </si>
  <si>
    <t>אתי קטלר-חגג, רס"ן</t>
  </si>
  <si>
    <t>להלן הצעת מחיר לאירוח 13 חיילים באנ"א פוריה בין התאריכים 10-11/7/19 סה"כ לילה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</si>
</sst>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23" x14ac:knownFonts="1">
    <font>
      <sz val="11"/>
      <color theme="1"/>
      <name val="Arial"/>
      <family val="2"/>
      <charset val="177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4" fillId="0" borderId="0" xfId="0" applyFont="1" applyBorder="1"/>
    <xf numFmtId="0" fontId="1" fillId="0" borderId="0" xfId="0" applyFont="1" applyBorder="1"/>
    <xf numFmtId="0" fontId="0" fillId="0" borderId="0" xfId="0" applyBorder="1"/>
    <xf numFmtId="0" fontId="6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2" fillId="0" borderId="16" xfId="0" applyFont="1" applyBorder="1" applyAlignment="1">
      <alignment horizontal="right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164" fontId="0" fillId="0" borderId="0" xfId="0" applyNumberFormat="1"/>
    <xf numFmtId="0" fontId="2" fillId="0" borderId="22" xfId="0" applyFont="1" applyBorder="1" applyAlignment="1">
      <alignment horizontal="right"/>
    </xf>
    <xf numFmtId="164" fontId="0" fillId="0" borderId="23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/>
    <xf numFmtId="164" fontId="0" fillId="0" borderId="25" xfId="0" applyNumberFormat="1" applyBorder="1" applyAlignment="1">
      <alignment horizontal="center"/>
    </xf>
    <xf numFmtId="0" fontId="0" fillId="0" borderId="26" xfId="0" applyBorder="1"/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1" xfId="0" applyFont="1" applyBorder="1" applyAlignment="1">
      <alignment horizontal="right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2" fillId="0" borderId="17" xfId="0" applyFont="1" applyBorder="1" applyAlignment="1">
      <alignment horizontal="right"/>
    </xf>
    <xf numFmtId="164" fontId="0" fillId="0" borderId="3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2" fillId="0" borderId="7" xfId="0" applyFont="1" applyBorder="1" applyAlignment="1">
      <alignment horizontal="right"/>
    </xf>
    <xf numFmtId="164" fontId="0" fillId="0" borderId="27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0" fontId="2" fillId="0" borderId="3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164" fontId="0" fillId="2" borderId="23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32" xfId="0" applyFont="1" applyBorder="1" applyAlignment="1">
      <alignment horizontal="right" wrapText="1"/>
    </xf>
    <xf numFmtId="164" fontId="0" fillId="0" borderId="46" xfId="0" applyNumberFormat="1" applyBorder="1" applyAlignment="1">
      <alignment horizontal="center"/>
    </xf>
    <xf numFmtId="0" fontId="0" fillId="0" borderId="46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9" xfId="0" applyFont="1" applyBorder="1"/>
    <xf numFmtId="164" fontId="2" fillId="0" borderId="7" xfId="0" applyNumberFormat="1" applyFont="1" applyBorder="1"/>
    <xf numFmtId="9" fontId="2" fillId="0" borderId="5" xfId="0" applyNumberFormat="1" applyFont="1" applyBorder="1"/>
    <xf numFmtId="164" fontId="2" fillId="0" borderId="47" xfId="0" applyNumberFormat="1" applyFont="1" applyBorder="1"/>
    <xf numFmtId="0" fontId="8" fillId="0" borderId="0" xfId="0" applyFont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0" fillId="0" borderId="41" xfId="0" applyBorder="1" applyAlignment="1">
      <alignment horizontal="center"/>
    </xf>
    <xf numFmtId="0" fontId="9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4" fontId="2" fillId="0" borderId="0" xfId="0" applyNumberFormat="1" applyFont="1" applyBorder="1"/>
    <xf numFmtId="0" fontId="5" fillId="0" borderId="0" xfId="0" applyFont="1" applyBorder="1"/>
    <xf numFmtId="0" fontId="3" fillId="0" borderId="48" xfId="0" applyFont="1" applyBorder="1"/>
    <xf numFmtId="0" fontId="3" fillId="0" borderId="49" xfId="0" applyFont="1" applyBorder="1"/>
    <xf numFmtId="164" fontId="3" fillId="0" borderId="49" xfId="0" applyNumberFormat="1" applyFont="1" applyBorder="1"/>
    <xf numFmtId="0" fontId="10" fillId="0" borderId="0" xfId="0" applyFont="1" applyAlignment="1">
      <alignment horizontal="right" readingOrder="2"/>
    </xf>
    <xf numFmtId="0" fontId="11" fillId="0" borderId="0" xfId="0" applyFont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15" fillId="0" borderId="0" xfId="0" applyFont="1"/>
    <xf numFmtId="0" fontId="16" fillId="0" borderId="0" xfId="0" applyFont="1" applyAlignment="1">
      <alignment horizontal="right" indent="1" readingOrder="2"/>
    </xf>
    <xf numFmtId="0" fontId="17" fillId="0" borderId="0" xfId="0" applyFont="1"/>
    <xf numFmtId="0" fontId="10" fillId="0" borderId="0" xfId="0" applyFont="1" applyAlignment="1">
      <alignment horizontal="center"/>
    </xf>
    <xf numFmtId="14" fontId="3" fillId="0" borderId="0" xfId="0" applyNumberFormat="1" applyFont="1" applyBorder="1"/>
    <xf numFmtId="0" fontId="19" fillId="0" borderId="0" xfId="0" applyFont="1"/>
    <xf numFmtId="0" fontId="18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7" xfId="0" applyFont="1" applyBorder="1"/>
    <xf numFmtId="0" fontId="2" fillId="0" borderId="51" xfId="0" applyFont="1" applyBorder="1" applyAlignment="1">
      <alignment horizontal="center"/>
    </xf>
    <xf numFmtId="0" fontId="18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76274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28575</xdr:rowOff>
    </xdr:from>
    <xdr:to>
      <xdr:col>13</xdr:col>
      <xdr:colOff>47625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705225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67"/>
  <sheetViews>
    <sheetView rightToLeft="1" topLeftCell="A31" zoomScaleNormal="100" workbookViewId="0">
      <selection activeCell="M40" sqref="M40"/>
    </sheetView>
  </sheetViews>
  <sheetFormatPr defaultRowHeight="13.8" x14ac:dyDescent="0.25"/>
  <cols>
    <col min="1" max="1" width="3.3984375" customWidth="1"/>
    <col min="2" max="2" width="30.69921875" customWidth="1"/>
    <col min="3" max="3" width="11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12" customWidth="1"/>
    <col min="14" max="14" width="3" customWidth="1"/>
    <col min="257" max="257" width="3.3984375" customWidth="1"/>
    <col min="258" max="258" width="30.69921875" customWidth="1"/>
    <col min="259" max="259" width="11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3" customWidth="1"/>
    <col min="513" max="513" width="3.3984375" customWidth="1"/>
    <col min="514" max="514" width="30.69921875" customWidth="1"/>
    <col min="515" max="515" width="11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3" customWidth="1"/>
    <col min="769" max="769" width="3.3984375" customWidth="1"/>
    <col min="770" max="770" width="30.69921875" customWidth="1"/>
    <col min="771" max="771" width="11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3" customWidth="1"/>
    <col min="1025" max="1025" width="3.3984375" customWidth="1"/>
    <col min="1026" max="1026" width="30.69921875" customWidth="1"/>
    <col min="1027" max="1027" width="11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3" customWidth="1"/>
    <col min="1281" max="1281" width="3.3984375" customWidth="1"/>
    <col min="1282" max="1282" width="30.69921875" customWidth="1"/>
    <col min="1283" max="1283" width="11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3" customWidth="1"/>
    <col min="1537" max="1537" width="3.3984375" customWidth="1"/>
    <col min="1538" max="1538" width="30.69921875" customWidth="1"/>
    <col min="1539" max="1539" width="11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3" customWidth="1"/>
    <col min="1793" max="1793" width="3.3984375" customWidth="1"/>
    <col min="1794" max="1794" width="30.69921875" customWidth="1"/>
    <col min="1795" max="1795" width="11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3" customWidth="1"/>
    <col min="2049" max="2049" width="3.3984375" customWidth="1"/>
    <col min="2050" max="2050" width="30.69921875" customWidth="1"/>
    <col min="2051" max="2051" width="11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3" customWidth="1"/>
    <col min="2305" max="2305" width="3.3984375" customWidth="1"/>
    <col min="2306" max="2306" width="30.69921875" customWidth="1"/>
    <col min="2307" max="2307" width="11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3" customWidth="1"/>
    <col min="2561" max="2561" width="3.3984375" customWidth="1"/>
    <col min="2562" max="2562" width="30.69921875" customWidth="1"/>
    <col min="2563" max="2563" width="11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3" customWidth="1"/>
    <col min="2817" max="2817" width="3.3984375" customWidth="1"/>
    <col min="2818" max="2818" width="30.69921875" customWidth="1"/>
    <col min="2819" max="2819" width="11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3" customWidth="1"/>
    <col min="3073" max="3073" width="3.3984375" customWidth="1"/>
    <col min="3074" max="3074" width="30.69921875" customWidth="1"/>
    <col min="3075" max="3075" width="11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3" customWidth="1"/>
    <col min="3329" max="3329" width="3.3984375" customWidth="1"/>
    <col min="3330" max="3330" width="30.69921875" customWidth="1"/>
    <col min="3331" max="3331" width="11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3" customWidth="1"/>
    <col min="3585" max="3585" width="3.3984375" customWidth="1"/>
    <col min="3586" max="3586" width="30.69921875" customWidth="1"/>
    <col min="3587" max="3587" width="11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3" customWidth="1"/>
    <col min="3841" max="3841" width="3.3984375" customWidth="1"/>
    <col min="3842" max="3842" width="30.69921875" customWidth="1"/>
    <col min="3843" max="3843" width="11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3" customWidth="1"/>
    <col min="4097" max="4097" width="3.3984375" customWidth="1"/>
    <col min="4098" max="4098" width="30.69921875" customWidth="1"/>
    <col min="4099" max="4099" width="11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3" customWidth="1"/>
    <col min="4353" max="4353" width="3.3984375" customWidth="1"/>
    <col min="4354" max="4354" width="30.69921875" customWidth="1"/>
    <col min="4355" max="4355" width="11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3" customWidth="1"/>
    <col min="4609" max="4609" width="3.3984375" customWidth="1"/>
    <col min="4610" max="4610" width="30.69921875" customWidth="1"/>
    <col min="4611" max="4611" width="11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3" customWidth="1"/>
    <col min="4865" max="4865" width="3.3984375" customWidth="1"/>
    <col min="4866" max="4866" width="30.69921875" customWidth="1"/>
    <col min="4867" max="4867" width="11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3" customWidth="1"/>
    <col min="5121" max="5121" width="3.3984375" customWidth="1"/>
    <col min="5122" max="5122" width="30.69921875" customWidth="1"/>
    <col min="5123" max="5123" width="11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3" customWidth="1"/>
    <col min="5377" max="5377" width="3.3984375" customWidth="1"/>
    <col min="5378" max="5378" width="30.69921875" customWidth="1"/>
    <col min="5379" max="5379" width="11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3" customWidth="1"/>
    <col min="5633" max="5633" width="3.3984375" customWidth="1"/>
    <col min="5634" max="5634" width="30.69921875" customWidth="1"/>
    <col min="5635" max="5635" width="11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3" customWidth="1"/>
    <col min="5889" max="5889" width="3.3984375" customWidth="1"/>
    <col min="5890" max="5890" width="30.69921875" customWidth="1"/>
    <col min="5891" max="5891" width="11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3" customWidth="1"/>
    <col min="6145" max="6145" width="3.3984375" customWidth="1"/>
    <col min="6146" max="6146" width="30.69921875" customWidth="1"/>
    <col min="6147" max="6147" width="11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3" customWidth="1"/>
    <col min="6401" max="6401" width="3.3984375" customWidth="1"/>
    <col min="6402" max="6402" width="30.69921875" customWidth="1"/>
    <col min="6403" max="6403" width="11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3" customWidth="1"/>
    <col min="6657" max="6657" width="3.3984375" customWidth="1"/>
    <col min="6658" max="6658" width="30.69921875" customWidth="1"/>
    <col min="6659" max="6659" width="11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3" customWidth="1"/>
    <col min="6913" max="6913" width="3.3984375" customWidth="1"/>
    <col min="6914" max="6914" width="30.69921875" customWidth="1"/>
    <col min="6915" max="6915" width="11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3" customWidth="1"/>
    <col min="7169" max="7169" width="3.3984375" customWidth="1"/>
    <col min="7170" max="7170" width="30.69921875" customWidth="1"/>
    <col min="7171" max="7171" width="11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3" customWidth="1"/>
    <col min="7425" max="7425" width="3.3984375" customWidth="1"/>
    <col min="7426" max="7426" width="30.69921875" customWidth="1"/>
    <col min="7427" max="7427" width="11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3" customWidth="1"/>
    <col min="7681" max="7681" width="3.3984375" customWidth="1"/>
    <col min="7682" max="7682" width="30.69921875" customWidth="1"/>
    <col min="7683" max="7683" width="11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3" customWidth="1"/>
    <col min="7937" max="7937" width="3.3984375" customWidth="1"/>
    <col min="7938" max="7938" width="30.69921875" customWidth="1"/>
    <col min="7939" max="7939" width="11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3" customWidth="1"/>
    <col min="8193" max="8193" width="3.3984375" customWidth="1"/>
    <col min="8194" max="8194" width="30.69921875" customWidth="1"/>
    <col min="8195" max="8195" width="11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3" customWidth="1"/>
    <col min="8449" max="8449" width="3.3984375" customWidth="1"/>
    <col min="8450" max="8450" width="30.69921875" customWidth="1"/>
    <col min="8451" max="8451" width="11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3" customWidth="1"/>
    <col min="8705" max="8705" width="3.3984375" customWidth="1"/>
    <col min="8706" max="8706" width="30.69921875" customWidth="1"/>
    <col min="8707" max="8707" width="11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3" customWidth="1"/>
    <col min="8961" max="8961" width="3.3984375" customWidth="1"/>
    <col min="8962" max="8962" width="30.69921875" customWidth="1"/>
    <col min="8963" max="8963" width="11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3" customWidth="1"/>
    <col min="9217" max="9217" width="3.3984375" customWidth="1"/>
    <col min="9218" max="9218" width="30.69921875" customWidth="1"/>
    <col min="9219" max="9219" width="11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3" customWidth="1"/>
    <col min="9473" max="9473" width="3.3984375" customWidth="1"/>
    <col min="9474" max="9474" width="30.69921875" customWidth="1"/>
    <col min="9475" max="9475" width="11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3" customWidth="1"/>
    <col min="9729" max="9729" width="3.3984375" customWidth="1"/>
    <col min="9730" max="9730" width="30.69921875" customWidth="1"/>
    <col min="9731" max="9731" width="11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3" customWidth="1"/>
    <col min="9985" max="9985" width="3.3984375" customWidth="1"/>
    <col min="9986" max="9986" width="30.69921875" customWidth="1"/>
    <col min="9987" max="9987" width="11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3" customWidth="1"/>
    <col min="10241" max="10241" width="3.3984375" customWidth="1"/>
    <col min="10242" max="10242" width="30.69921875" customWidth="1"/>
    <col min="10243" max="10243" width="11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3" customWidth="1"/>
    <col min="10497" max="10497" width="3.3984375" customWidth="1"/>
    <col min="10498" max="10498" width="30.69921875" customWidth="1"/>
    <col min="10499" max="10499" width="11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3" customWidth="1"/>
    <col min="10753" max="10753" width="3.3984375" customWidth="1"/>
    <col min="10754" max="10754" width="30.69921875" customWidth="1"/>
    <col min="10755" max="10755" width="11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3" customWidth="1"/>
    <col min="11009" max="11009" width="3.3984375" customWidth="1"/>
    <col min="11010" max="11010" width="30.69921875" customWidth="1"/>
    <col min="11011" max="11011" width="11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3" customWidth="1"/>
    <col min="11265" max="11265" width="3.3984375" customWidth="1"/>
    <col min="11266" max="11266" width="30.69921875" customWidth="1"/>
    <col min="11267" max="11267" width="11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3" customWidth="1"/>
    <col min="11521" max="11521" width="3.3984375" customWidth="1"/>
    <col min="11522" max="11522" width="30.69921875" customWidth="1"/>
    <col min="11523" max="11523" width="11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3" customWidth="1"/>
    <col min="11777" max="11777" width="3.3984375" customWidth="1"/>
    <col min="11778" max="11778" width="30.69921875" customWidth="1"/>
    <col min="11779" max="11779" width="11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3" customWidth="1"/>
    <col min="12033" max="12033" width="3.3984375" customWidth="1"/>
    <col min="12034" max="12034" width="30.69921875" customWidth="1"/>
    <col min="12035" max="12035" width="11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3" customWidth="1"/>
    <col min="12289" max="12289" width="3.3984375" customWidth="1"/>
    <col min="12290" max="12290" width="30.69921875" customWidth="1"/>
    <col min="12291" max="12291" width="11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3" customWidth="1"/>
    <col min="12545" max="12545" width="3.3984375" customWidth="1"/>
    <col min="12546" max="12546" width="30.69921875" customWidth="1"/>
    <col min="12547" max="12547" width="11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3" customWidth="1"/>
    <col min="12801" max="12801" width="3.3984375" customWidth="1"/>
    <col min="12802" max="12802" width="30.69921875" customWidth="1"/>
    <col min="12803" max="12803" width="11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3" customWidth="1"/>
    <col min="13057" max="13057" width="3.3984375" customWidth="1"/>
    <col min="13058" max="13058" width="30.69921875" customWidth="1"/>
    <col min="13059" max="13059" width="11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3" customWidth="1"/>
    <col min="13313" max="13313" width="3.3984375" customWidth="1"/>
    <col min="13314" max="13314" width="30.69921875" customWidth="1"/>
    <col min="13315" max="13315" width="11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3" customWidth="1"/>
    <col min="13569" max="13569" width="3.3984375" customWidth="1"/>
    <col min="13570" max="13570" width="30.69921875" customWidth="1"/>
    <col min="13571" max="13571" width="11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3" customWidth="1"/>
    <col min="13825" max="13825" width="3.3984375" customWidth="1"/>
    <col min="13826" max="13826" width="30.69921875" customWidth="1"/>
    <col min="13827" max="13827" width="11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3" customWidth="1"/>
    <col min="14081" max="14081" width="3.3984375" customWidth="1"/>
    <col min="14082" max="14082" width="30.69921875" customWidth="1"/>
    <col min="14083" max="14083" width="11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3" customWidth="1"/>
    <col min="14337" max="14337" width="3.3984375" customWidth="1"/>
    <col min="14338" max="14338" width="30.69921875" customWidth="1"/>
    <col min="14339" max="14339" width="11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3" customWidth="1"/>
    <col min="14593" max="14593" width="3.3984375" customWidth="1"/>
    <col min="14594" max="14594" width="30.69921875" customWidth="1"/>
    <col min="14595" max="14595" width="11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3" customWidth="1"/>
    <col min="14849" max="14849" width="3.3984375" customWidth="1"/>
    <col min="14850" max="14850" width="30.69921875" customWidth="1"/>
    <col min="14851" max="14851" width="11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3" customWidth="1"/>
    <col min="15105" max="15105" width="3.3984375" customWidth="1"/>
    <col min="15106" max="15106" width="30.69921875" customWidth="1"/>
    <col min="15107" max="15107" width="11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3" customWidth="1"/>
    <col min="15361" max="15361" width="3.3984375" customWidth="1"/>
    <col min="15362" max="15362" width="30.69921875" customWidth="1"/>
    <col min="15363" max="15363" width="11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3" customWidth="1"/>
    <col min="15617" max="15617" width="3.3984375" customWidth="1"/>
    <col min="15618" max="15618" width="30.69921875" customWidth="1"/>
    <col min="15619" max="15619" width="11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3" customWidth="1"/>
    <col min="15873" max="15873" width="3.3984375" customWidth="1"/>
    <col min="15874" max="15874" width="30.69921875" customWidth="1"/>
    <col min="15875" max="15875" width="11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3" customWidth="1"/>
    <col min="16129" max="16129" width="3.3984375" customWidth="1"/>
    <col min="16130" max="16130" width="30.69921875" customWidth="1"/>
    <col min="16131" max="16131" width="11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3" customWidth="1"/>
  </cols>
  <sheetData>
    <row r="7" spans="1:14" ht="17.25" customHeight="1" x14ac:dyDescent="0.3">
      <c r="B7" s="110" t="s">
        <v>64</v>
      </c>
      <c r="G7" s="1"/>
      <c r="H7" s="1" t="s">
        <v>0</v>
      </c>
      <c r="I7" s="1" t="s">
        <v>0</v>
      </c>
      <c r="J7" s="1" t="s">
        <v>0</v>
      </c>
      <c r="K7" s="1"/>
      <c r="L7" s="107"/>
      <c r="M7" s="4"/>
    </row>
    <row r="8" spans="1:14" ht="15.75" customHeight="1" x14ac:dyDescent="0.3">
      <c r="B8" s="138" t="s">
        <v>75</v>
      </c>
      <c r="C8" s="3"/>
      <c r="D8" s="2"/>
      <c r="E8" s="2"/>
      <c r="F8" s="2"/>
      <c r="G8" s="112"/>
      <c r="H8" s="3"/>
      <c r="I8" s="3"/>
      <c r="J8" s="3"/>
      <c r="K8" s="3"/>
      <c r="L8" s="2"/>
      <c r="M8" s="113"/>
    </row>
    <row r="9" spans="1:14" ht="15.6" customHeight="1" x14ac:dyDescent="0.3">
      <c r="B9" s="139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136"/>
      <c r="C10" s="3"/>
      <c r="D10" s="3"/>
      <c r="E10" s="3"/>
      <c r="F10" s="3"/>
      <c r="G10" s="112"/>
      <c r="H10" s="3"/>
      <c r="I10" s="3"/>
      <c r="J10" s="3"/>
      <c r="K10" s="3"/>
      <c r="L10" s="114"/>
      <c r="M10" s="4"/>
      <c r="N10" s="5"/>
    </row>
    <row r="11" spans="1:14" ht="14.25" customHeight="1" x14ac:dyDescent="0.25">
      <c r="B11" s="140" t="s">
        <v>76</v>
      </c>
      <c r="C11" s="6"/>
      <c r="G11" s="6"/>
      <c r="H11" s="7"/>
      <c r="I11" s="7"/>
      <c r="J11" s="7"/>
    </row>
    <row r="12" spans="1:14" ht="14.25" customHeight="1" thickBot="1" x14ac:dyDescent="0.3">
      <c r="B12" s="127"/>
      <c r="C12" s="6"/>
      <c r="G12" s="6"/>
      <c r="H12" s="7"/>
      <c r="I12" s="7"/>
      <c r="J12" s="7"/>
    </row>
    <row r="13" spans="1:14" x14ac:dyDescent="0.25">
      <c r="B13" s="8"/>
      <c r="C13" s="9" t="s">
        <v>1</v>
      </c>
      <c r="D13" s="10" t="s">
        <v>2</v>
      </c>
      <c r="E13" s="9" t="s">
        <v>3</v>
      </c>
      <c r="F13" s="10" t="s">
        <v>4</v>
      </c>
      <c r="G13" s="9" t="s">
        <v>5</v>
      </c>
      <c r="H13" s="9" t="s">
        <v>6</v>
      </c>
      <c r="I13" s="9" t="s">
        <v>6</v>
      </c>
      <c r="J13" s="11" t="s">
        <v>6</v>
      </c>
      <c r="K13" s="12" t="s">
        <v>7</v>
      </c>
      <c r="L13" s="13" t="s">
        <v>8</v>
      </c>
      <c r="M13" s="14"/>
    </row>
    <row r="14" spans="1:14" ht="13.5" customHeight="1" thickBot="1" x14ac:dyDescent="0.3">
      <c r="B14" s="15" t="s">
        <v>9</v>
      </c>
      <c r="C14" s="15" t="s">
        <v>10</v>
      </c>
      <c r="D14" s="16" t="s">
        <v>11</v>
      </c>
      <c r="E14" s="15" t="s">
        <v>12</v>
      </c>
      <c r="F14" s="16" t="s">
        <v>13</v>
      </c>
      <c r="G14" s="17">
        <v>0.2</v>
      </c>
      <c r="H14" s="18">
        <v>0.28000000000000003</v>
      </c>
      <c r="I14" s="19">
        <v>0.25</v>
      </c>
      <c r="J14" s="18">
        <v>0.3</v>
      </c>
      <c r="K14" s="20" t="s">
        <v>14</v>
      </c>
      <c r="L14" s="21" t="s">
        <v>15</v>
      </c>
      <c r="M14" s="22" t="s">
        <v>16</v>
      </c>
    </row>
    <row r="15" spans="1:14" ht="14.25" customHeight="1" x14ac:dyDescent="0.25">
      <c r="B15" s="23" t="s">
        <v>17</v>
      </c>
      <c r="C15" s="24">
        <v>374</v>
      </c>
      <c r="D15" s="25">
        <v>281</v>
      </c>
      <c r="E15" s="26">
        <v>138.79</v>
      </c>
      <c r="F15" s="27">
        <f>1-(E15/C15)</f>
        <v>0.62890374331550802</v>
      </c>
      <c r="G15" s="26">
        <f>C15*(1-G$14)</f>
        <v>299.2</v>
      </c>
      <c r="H15" s="25">
        <f>$C15*(1-H$14)</f>
        <v>269.27999999999997</v>
      </c>
      <c r="I15" s="26">
        <f>$C15*(1-I$14)</f>
        <v>280.5</v>
      </c>
      <c r="J15" s="27">
        <f>$C15*(1-J$14)</f>
        <v>261.8</v>
      </c>
      <c r="K15" s="28"/>
      <c r="L15" s="29"/>
      <c r="M15" s="24">
        <f t="shared" ref="M15:M38" si="0">L15*K15*G15</f>
        <v>0</v>
      </c>
    </row>
    <row r="16" spans="1:14" ht="13.5" customHeight="1" x14ac:dyDescent="0.25">
      <c r="B16" s="30" t="s">
        <v>18</v>
      </c>
      <c r="C16" s="31">
        <v>285</v>
      </c>
      <c r="D16" s="32"/>
      <c r="E16" s="33"/>
      <c r="F16" s="34"/>
      <c r="G16" s="33">
        <f t="shared" ref="G16:G55" si="1">C16*(1-G$14)</f>
        <v>228</v>
      </c>
      <c r="H16" s="32"/>
      <c r="I16" s="33"/>
      <c r="J16" s="34"/>
      <c r="K16" s="35"/>
      <c r="L16" s="36"/>
      <c r="M16" s="31">
        <f t="shared" si="0"/>
        <v>0</v>
      </c>
    </row>
    <row r="17" spans="2:13" ht="15" customHeight="1" x14ac:dyDescent="0.25">
      <c r="B17" s="30" t="s">
        <v>19</v>
      </c>
      <c r="C17" s="31">
        <v>258.3</v>
      </c>
      <c r="D17" s="32"/>
      <c r="E17" s="33"/>
      <c r="F17" s="34"/>
      <c r="G17" s="33">
        <f t="shared" si="1"/>
        <v>206.64000000000001</v>
      </c>
      <c r="H17" s="32"/>
      <c r="I17" s="33"/>
      <c r="J17" s="34"/>
      <c r="K17" s="35"/>
      <c r="L17" s="36"/>
      <c r="M17" s="31">
        <f t="shared" si="0"/>
        <v>0</v>
      </c>
    </row>
    <row r="18" spans="2:13" ht="15" customHeight="1" x14ac:dyDescent="0.25">
      <c r="B18" s="30" t="s">
        <v>20</v>
      </c>
      <c r="C18" s="31">
        <v>231.6</v>
      </c>
      <c r="D18" s="32"/>
      <c r="E18" s="33"/>
      <c r="F18" s="34"/>
      <c r="G18" s="33">
        <f t="shared" si="1"/>
        <v>185.28</v>
      </c>
      <c r="H18" s="32"/>
      <c r="I18" s="33"/>
      <c r="J18" s="34"/>
      <c r="K18" s="35"/>
      <c r="L18" s="36"/>
      <c r="M18" s="31">
        <f t="shared" si="0"/>
        <v>0</v>
      </c>
    </row>
    <row r="19" spans="2:13" ht="15" customHeight="1" x14ac:dyDescent="0.25">
      <c r="B19" s="30" t="s">
        <v>21</v>
      </c>
      <c r="C19" s="31">
        <v>334</v>
      </c>
      <c r="D19" s="32"/>
      <c r="E19" s="33"/>
      <c r="F19" s="34"/>
      <c r="G19" s="33">
        <f t="shared" si="1"/>
        <v>267.2</v>
      </c>
      <c r="H19" s="32"/>
      <c r="I19" s="33"/>
      <c r="J19" s="34"/>
      <c r="K19" s="35"/>
      <c r="L19" s="36"/>
      <c r="M19" s="31">
        <f t="shared" si="0"/>
        <v>0</v>
      </c>
    </row>
    <row r="20" spans="2:13" ht="14.25" customHeight="1" x14ac:dyDescent="0.25">
      <c r="B20" s="30" t="s">
        <v>22</v>
      </c>
      <c r="C20" s="31">
        <v>245</v>
      </c>
      <c r="D20" s="32">
        <v>212.93</v>
      </c>
      <c r="E20" s="33">
        <v>124.97</v>
      </c>
      <c r="F20" s="34">
        <f>1-(E20/C20)</f>
        <v>0.48991836734693883</v>
      </c>
      <c r="G20" s="33">
        <f t="shared" si="1"/>
        <v>196</v>
      </c>
      <c r="H20" s="32">
        <f>$C20*(1-H$14)</f>
        <v>176.4</v>
      </c>
      <c r="I20" s="33">
        <f>$C20*(1-I$14)</f>
        <v>183.75</v>
      </c>
      <c r="J20" s="34">
        <f>$C20*(1-J$14)</f>
        <v>171.5</v>
      </c>
      <c r="K20" s="35"/>
      <c r="L20" s="36"/>
      <c r="M20" s="31">
        <f t="shared" si="0"/>
        <v>0</v>
      </c>
    </row>
    <row r="21" spans="2:13" ht="14.25" customHeight="1" x14ac:dyDescent="0.25">
      <c r="B21" s="30" t="s">
        <v>23</v>
      </c>
      <c r="C21" s="31">
        <v>218.3</v>
      </c>
      <c r="D21" s="32"/>
      <c r="E21" s="33"/>
      <c r="F21" s="34"/>
      <c r="G21" s="33">
        <f t="shared" si="1"/>
        <v>174.64000000000001</v>
      </c>
      <c r="H21" s="32"/>
      <c r="I21" s="33"/>
      <c r="J21" s="34"/>
      <c r="K21" s="35"/>
      <c r="L21" s="36"/>
      <c r="M21" s="31">
        <f t="shared" si="0"/>
        <v>0</v>
      </c>
    </row>
    <row r="22" spans="2:13" ht="14.25" customHeight="1" x14ac:dyDescent="0.25">
      <c r="B22" s="30" t="s">
        <v>24</v>
      </c>
      <c r="C22" s="31">
        <v>191.6</v>
      </c>
      <c r="D22" s="32"/>
      <c r="E22" s="33"/>
      <c r="F22" s="34"/>
      <c r="G22" s="33">
        <f t="shared" si="1"/>
        <v>153.28</v>
      </c>
      <c r="H22" s="32"/>
      <c r="I22" s="33"/>
      <c r="J22" s="34"/>
      <c r="K22" s="35"/>
      <c r="L22" s="36"/>
      <c r="M22" s="31">
        <f t="shared" si="0"/>
        <v>0</v>
      </c>
    </row>
    <row r="23" spans="2:13" ht="15" customHeight="1" x14ac:dyDescent="0.25">
      <c r="B23" s="30" t="s">
        <v>25</v>
      </c>
      <c r="C23" s="31">
        <v>293</v>
      </c>
      <c r="D23" s="32"/>
      <c r="E23" s="33"/>
      <c r="F23" s="34"/>
      <c r="G23" s="33">
        <f t="shared" si="1"/>
        <v>234.4</v>
      </c>
      <c r="H23" s="32"/>
      <c r="I23" s="33"/>
      <c r="J23" s="34"/>
      <c r="K23" s="35"/>
      <c r="L23" s="36"/>
      <c r="M23" s="31">
        <f t="shared" si="0"/>
        <v>0</v>
      </c>
    </row>
    <row r="24" spans="2:13" ht="14.25" customHeight="1" x14ac:dyDescent="0.25">
      <c r="B24" s="30" t="s">
        <v>26</v>
      </c>
      <c r="C24" s="31">
        <v>204</v>
      </c>
      <c r="D24" s="32">
        <v>144.82</v>
      </c>
      <c r="E24" s="33">
        <v>103.57</v>
      </c>
      <c r="F24" s="34">
        <f>1-(E24/C24)</f>
        <v>0.49230392156862746</v>
      </c>
      <c r="G24" s="33">
        <f t="shared" si="1"/>
        <v>163.20000000000002</v>
      </c>
      <c r="H24" s="32">
        <f>$C24*(1-H$14)</f>
        <v>146.88</v>
      </c>
      <c r="I24" s="33">
        <f>$C24*(1-I$14)</f>
        <v>153</v>
      </c>
      <c r="J24" s="34">
        <f>$C24*(1-J$14)</f>
        <v>142.79999999999998</v>
      </c>
      <c r="K24" s="35"/>
      <c r="L24" s="36"/>
      <c r="M24" s="31">
        <f t="shared" si="0"/>
        <v>0</v>
      </c>
    </row>
    <row r="25" spans="2:13" ht="14.25" customHeight="1" x14ac:dyDescent="0.25">
      <c r="B25" s="30" t="s">
        <v>27</v>
      </c>
      <c r="C25" s="31">
        <v>177.3</v>
      </c>
      <c r="D25" s="32"/>
      <c r="E25" s="33"/>
      <c r="F25" s="33"/>
      <c r="G25" s="33">
        <f>C25*(1-G$14)</f>
        <v>141.84</v>
      </c>
      <c r="H25" s="33"/>
      <c r="I25" s="33"/>
      <c r="J25" s="34"/>
      <c r="K25" s="35"/>
      <c r="L25" s="36"/>
      <c r="M25" s="31">
        <f>L25*K25*G25</f>
        <v>0</v>
      </c>
    </row>
    <row r="26" spans="2:13" ht="15" customHeight="1" thickBot="1" x14ac:dyDescent="0.3">
      <c r="B26" s="38" t="s">
        <v>28</v>
      </c>
      <c r="C26" s="39">
        <v>150.6</v>
      </c>
      <c r="D26" s="40"/>
      <c r="E26" s="41"/>
      <c r="F26" s="41"/>
      <c r="G26" s="42">
        <f>C26*(1-G$14)</f>
        <v>120.48</v>
      </c>
      <c r="H26" s="41"/>
      <c r="I26" s="41"/>
      <c r="J26" s="43"/>
      <c r="K26" s="44"/>
      <c r="L26" s="109"/>
      <c r="M26" s="39">
        <f>L26*K26*G26</f>
        <v>0</v>
      </c>
    </row>
    <row r="27" spans="2:13" ht="14.25" customHeight="1" x14ac:dyDescent="0.25">
      <c r="B27" s="46" t="s">
        <v>29</v>
      </c>
      <c r="C27" s="47">
        <v>430.1</v>
      </c>
      <c r="D27" s="48"/>
      <c r="E27" s="49"/>
      <c r="F27" s="50"/>
      <c r="G27" s="49">
        <f t="shared" si="1"/>
        <v>344.08000000000004</v>
      </c>
      <c r="H27" s="48"/>
      <c r="I27" s="49"/>
      <c r="J27" s="50"/>
      <c r="K27" s="51"/>
      <c r="L27" s="52"/>
      <c r="M27" s="53">
        <f t="shared" si="0"/>
        <v>0</v>
      </c>
    </row>
    <row r="28" spans="2:13" ht="14.25" customHeight="1" x14ac:dyDescent="0.25">
      <c r="B28" s="54" t="s">
        <v>30</v>
      </c>
      <c r="C28" s="55">
        <v>327.75</v>
      </c>
      <c r="D28" s="32"/>
      <c r="E28" s="33"/>
      <c r="F28" s="34"/>
      <c r="G28" s="33">
        <f t="shared" si="1"/>
        <v>262.2</v>
      </c>
      <c r="H28" s="32"/>
      <c r="I28" s="33"/>
      <c r="J28" s="34"/>
      <c r="K28" s="35"/>
      <c r="L28" s="36"/>
      <c r="M28" s="31">
        <f t="shared" si="0"/>
        <v>0</v>
      </c>
    </row>
    <row r="29" spans="2:13" ht="15.75" customHeight="1" x14ac:dyDescent="0.25">
      <c r="B29" s="54" t="s">
        <v>31</v>
      </c>
      <c r="C29" s="55">
        <v>297</v>
      </c>
      <c r="D29" s="32"/>
      <c r="E29" s="33"/>
      <c r="F29" s="34"/>
      <c r="G29" s="33">
        <f t="shared" si="1"/>
        <v>237.60000000000002</v>
      </c>
      <c r="H29" s="32"/>
      <c r="I29" s="33"/>
      <c r="J29" s="34"/>
      <c r="K29" s="35"/>
      <c r="L29" s="36"/>
      <c r="M29" s="31">
        <f t="shared" si="0"/>
        <v>0</v>
      </c>
    </row>
    <row r="30" spans="2:13" ht="15.75" customHeight="1" x14ac:dyDescent="0.25">
      <c r="B30" s="54" t="s">
        <v>32</v>
      </c>
      <c r="C30" s="55">
        <v>266.3</v>
      </c>
      <c r="D30" s="32"/>
      <c r="E30" s="33"/>
      <c r="F30" s="34"/>
      <c r="G30" s="33">
        <f t="shared" si="1"/>
        <v>213.04000000000002</v>
      </c>
      <c r="H30" s="32"/>
      <c r="I30" s="33"/>
      <c r="J30" s="34"/>
      <c r="K30" s="35"/>
      <c r="L30" s="36"/>
      <c r="M30" s="31">
        <f t="shared" si="0"/>
        <v>0</v>
      </c>
    </row>
    <row r="31" spans="2:13" ht="14.25" customHeight="1" x14ac:dyDescent="0.25">
      <c r="B31" s="54" t="s">
        <v>33</v>
      </c>
      <c r="C31" s="55">
        <v>384.1</v>
      </c>
      <c r="D31" s="32"/>
      <c r="E31" s="33"/>
      <c r="F31" s="34"/>
      <c r="G31" s="33">
        <f t="shared" si="1"/>
        <v>307.28000000000003</v>
      </c>
      <c r="H31" s="32"/>
      <c r="I31" s="33"/>
      <c r="J31" s="34"/>
      <c r="K31" s="35"/>
      <c r="L31" s="36"/>
      <c r="M31" s="31">
        <f t="shared" si="0"/>
        <v>0</v>
      </c>
    </row>
    <row r="32" spans="2:13" ht="15" customHeight="1" x14ac:dyDescent="0.25">
      <c r="B32" s="54" t="s">
        <v>34</v>
      </c>
      <c r="C32" s="55">
        <v>281.75</v>
      </c>
      <c r="D32" s="32"/>
      <c r="E32" s="33"/>
      <c r="F32" s="34"/>
      <c r="G32" s="33">
        <f t="shared" si="1"/>
        <v>225.4</v>
      </c>
      <c r="H32" s="32"/>
      <c r="I32" s="33"/>
      <c r="J32" s="34"/>
      <c r="K32" s="35"/>
      <c r="L32" s="36"/>
      <c r="M32" s="31">
        <f t="shared" si="0"/>
        <v>0</v>
      </c>
    </row>
    <row r="33" spans="2:13" ht="15" customHeight="1" x14ac:dyDescent="0.25">
      <c r="B33" s="54" t="s">
        <v>35</v>
      </c>
      <c r="C33" s="55">
        <v>251</v>
      </c>
      <c r="D33" s="32"/>
      <c r="E33" s="33"/>
      <c r="F33" s="34"/>
      <c r="G33" s="33">
        <f t="shared" si="1"/>
        <v>200.8</v>
      </c>
      <c r="H33" s="32"/>
      <c r="I33" s="33"/>
      <c r="J33" s="34"/>
      <c r="K33" s="35"/>
      <c r="L33" s="36"/>
      <c r="M33" s="31">
        <f t="shared" si="0"/>
        <v>0</v>
      </c>
    </row>
    <row r="34" spans="2:13" ht="15" customHeight="1" x14ac:dyDescent="0.25">
      <c r="B34" s="54" t="s">
        <v>36</v>
      </c>
      <c r="C34" s="55">
        <v>220.3</v>
      </c>
      <c r="D34" s="32"/>
      <c r="E34" s="33"/>
      <c r="F34" s="34"/>
      <c r="G34" s="33">
        <f t="shared" si="1"/>
        <v>176.24</v>
      </c>
      <c r="H34" s="32"/>
      <c r="I34" s="33"/>
      <c r="J34" s="34"/>
      <c r="K34" s="35"/>
      <c r="L34" s="36"/>
      <c r="M34" s="31">
        <f t="shared" si="0"/>
        <v>0</v>
      </c>
    </row>
    <row r="35" spans="2:13" ht="14.25" customHeight="1" x14ac:dyDescent="0.25">
      <c r="B35" s="54" t="s">
        <v>37</v>
      </c>
      <c r="C35" s="55">
        <v>337</v>
      </c>
      <c r="D35" s="32"/>
      <c r="E35" s="33"/>
      <c r="F35" s="34"/>
      <c r="G35" s="33">
        <f t="shared" si="1"/>
        <v>269.60000000000002</v>
      </c>
      <c r="H35" s="32"/>
      <c r="I35" s="33"/>
      <c r="J35" s="34"/>
      <c r="K35" s="35"/>
      <c r="L35" s="36"/>
      <c r="M35" s="31">
        <f t="shared" si="0"/>
        <v>0</v>
      </c>
    </row>
    <row r="36" spans="2:13" ht="15" customHeight="1" x14ac:dyDescent="0.25">
      <c r="B36" s="54" t="s">
        <v>38</v>
      </c>
      <c r="C36" s="55">
        <v>234.6</v>
      </c>
      <c r="D36" s="32"/>
      <c r="E36" s="33"/>
      <c r="F36" s="34"/>
      <c r="G36" s="33">
        <f t="shared" si="1"/>
        <v>187.68</v>
      </c>
      <c r="H36" s="32"/>
      <c r="I36" s="33"/>
      <c r="J36" s="34"/>
      <c r="K36" s="35"/>
      <c r="L36" s="36"/>
      <c r="M36" s="31">
        <f t="shared" si="0"/>
        <v>0</v>
      </c>
    </row>
    <row r="37" spans="2:13" ht="15" customHeight="1" x14ac:dyDescent="0.25">
      <c r="B37" s="54" t="s">
        <v>39</v>
      </c>
      <c r="C37" s="56">
        <v>203.9</v>
      </c>
      <c r="D37" s="57"/>
      <c r="E37" s="58"/>
      <c r="F37" s="59"/>
      <c r="G37" s="58">
        <f t="shared" si="1"/>
        <v>163.12</v>
      </c>
      <c r="H37" s="57"/>
      <c r="I37" s="58"/>
      <c r="J37" s="59"/>
      <c r="K37" s="60"/>
      <c r="L37" s="61"/>
      <c r="M37" s="62">
        <f t="shared" si="0"/>
        <v>0</v>
      </c>
    </row>
    <row r="38" spans="2:13" ht="16.5" customHeight="1" thickBot="1" x14ac:dyDescent="0.3">
      <c r="B38" s="63" t="s">
        <v>40</v>
      </c>
      <c r="C38" s="64">
        <v>173.2</v>
      </c>
      <c r="D38" s="65"/>
      <c r="E38" s="42"/>
      <c r="F38" s="66"/>
      <c r="G38" s="42">
        <f t="shared" si="1"/>
        <v>138.56</v>
      </c>
      <c r="H38" s="65"/>
      <c r="I38" s="42"/>
      <c r="J38" s="66"/>
      <c r="K38" s="67"/>
      <c r="L38" s="68"/>
      <c r="M38" s="39">
        <f t="shared" si="0"/>
        <v>0</v>
      </c>
    </row>
    <row r="39" spans="2:13" ht="14.4" thickBot="1" x14ac:dyDescent="0.3">
      <c r="B39" s="69" t="s">
        <v>41</v>
      </c>
      <c r="C39" s="70"/>
      <c r="D39" s="71"/>
      <c r="E39" s="72"/>
      <c r="F39" s="73"/>
      <c r="G39" s="72"/>
      <c r="H39" s="71"/>
      <c r="I39" s="72"/>
      <c r="J39" s="73"/>
      <c r="K39" s="74"/>
      <c r="L39" s="75"/>
      <c r="M39" s="70"/>
    </row>
    <row r="40" spans="2:13" ht="15" customHeight="1" x14ac:dyDescent="0.25">
      <c r="B40" s="46" t="s">
        <v>42</v>
      </c>
      <c r="C40" s="24">
        <v>267</v>
      </c>
      <c r="D40" s="24"/>
      <c r="E40" s="24"/>
      <c r="F40" s="76"/>
      <c r="G40" s="26">
        <f t="shared" si="1"/>
        <v>213.60000000000002</v>
      </c>
      <c r="H40" s="77"/>
      <c r="I40" s="24"/>
      <c r="J40" s="24"/>
      <c r="K40" s="78"/>
      <c r="L40" s="28"/>
      <c r="M40" s="77">
        <f t="shared" ref="M40:M55" si="2">L40*K40*G40</f>
        <v>0</v>
      </c>
    </row>
    <row r="41" spans="2:13" ht="15" customHeight="1" x14ac:dyDescent="0.25">
      <c r="B41" s="54" t="s">
        <v>43</v>
      </c>
      <c r="C41" s="31">
        <v>178</v>
      </c>
      <c r="D41" s="31"/>
      <c r="E41" s="31">
        <v>89.1</v>
      </c>
      <c r="F41" s="79"/>
      <c r="G41" s="33">
        <f t="shared" si="1"/>
        <v>142.4</v>
      </c>
      <c r="H41" s="55"/>
      <c r="I41" s="31"/>
      <c r="J41" s="31"/>
      <c r="K41" s="80">
        <v>2</v>
      </c>
      <c r="L41" s="35">
        <v>1</v>
      </c>
      <c r="M41" s="55">
        <f t="shared" si="2"/>
        <v>284.8</v>
      </c>
    </row>
    <row r="42" spans="2:13" ht="15" customHeight="1" x14ac:dyDescent="0.25">
      <c r="B42" s="54" t="s">
        <v>44</v>
      </c>
      <c r="C42" s="31">
        <v>151.30000000000001</v>
      </c>
      <c r="D42" s="31"/>
      <c r="E42" s="31"/>
      <c r="F42" s="79"/>
      <c r="G42" s="33">
        <f t="shared" si="1"/>
        <v>121.04000000000002</v>
      </c>
      <c r="H42" s="55"/>
      <c r="I42" s="31"/>
      <c r="J42" s="31"/>
      <c r="K42" s="80"/>
      <c r="L42" s="35"/>
      <c r="M42" s="55">
        <f t="shared" si="2"/>
        <v>0</v>
      </c>
    </row>
    <row r="43" spans="2:13" ht="14.25" customHeight="1" x14ac:dyDescent="0.25">
      <c r="B43" s="54" t="s">
        <v>45</v>
      </c>
      <c r="C43" s="81">
        <v>124.6</v>
      </c>
      <c r="D43" s="82"/>
      <c r="E43" s="82">
        <v>30.68</v>
      </c>
      <c r="F43" s="83"/>
      <c r="G43" s="33">
        <f t="shared" si="1"/>
        <v>99.68</v>
      </c>
      <c r="H43" s="55"/>
      <c r="I43" s="31"/>
      <c r="J43" s="31"/>
      <c r="K43" s="80"/>
      <c r="L43" s="35"/>
      <c r="M43" s="55">
        <f t="shared" si="2"/>
        <v>0</v>
      </c>
    </row>
    <row r="44" spans="2:13" ht="15.75" customHeight="1" x14ac:dyDescent="0.25">
      <c r="B44" s="84" t="s">
        <v>46</v>
      </c>
      <c r="C44" s="81">
        <v>307.10000000000002</v>
      </c>
      <c r="D44" s="31"/>
      <c r="E44" s="31"/>
      <c r="F44" s="79"/>
      <c r="G44" s="33">
        <f t="shared" si="1"/>
        <v>245.68000000000004</v>
      </c>
      <c r="H44" s="55"/>
      <c r="I44" s="31"/>
      <c r="J44" s="31"/>
      <c r="K44" s="80"/>
      <c r="L44" s="35"/>
      <c r="M44" s="55">
        <f t="shared" si="2"/>
        <v>0</v>
      </c>
    </row>
    <row r="45" spans="2:13" ht="14.25" customHeight="1" x14ac:dyDescent="0.25">
      <c r="B45" s="54" t="s">
        <v>47</v>
      </c>
      <c r="C45" s="81">
        <v>204.7</v>
      </c>
      <c r="D45" s="31"/>
      <c r="E45" s="31"/>
      <c r="F45" s="79"/>
      <c r="G45" s="33">
        <f t="shared" si="1"/>
        <v>163.76</v>
      </c>
      <c r="H45" s="55"/>
      <c r="I45" s="31"/>
      <c r="J45" s="31"/>
      <c r="K45" s="80"/>
      <c r="L45" s="35"/>
      <c r="M45" s="55">
        <f t="shared" si="2"/>
        <v>0</v>
      </c>
    </row>
    <row r="46" spans="2:13" ht="14.25" customHeight="1" x14ac:dyDescent="0.25">
      <c r="B46" s="54" t="s">
        <v>48</v>
      </c>
      <c r="C46" s="81">
        <v>174</v>
      </c>
      <c r="D46" s="31"/>
      <c r="E46" s="31"/>
      <c r="F46" s="79"/>
      <c r="G46" s="33">
        <f t="shared" si="1"/>
        <v>139.20000000000002</v>
      </c>
      <c r="H46" s="55"/>
      <c r="I46" s="31"/>
      <c r="J46" s="31"/>
      <c r="K46" s="80"/>
      <c r="L46" s="35"/>
      <c r="M46" s="55">
        <f t="shared" si="2"/>
        <v>0</v>
      </c>
    </row>
    <row r="47" spans="2:13" ht="16.5" customHeight="1" thickBot="1" x14ac:dyDescent="0.3">
      <c r="B47" s="85" t="s">
        <v>49</v>
      </c>
      <c r="C47" s="86">
        <v>143.30000000000001</v>
      </c>
      <c r="D47" s="87"/>
      <c r="E47" s="87"/>
      <c r="F47" s="88"/>
      <c r="G47" s="42">
        <f t="shared" si="1"/>
        <v>114.64000000000001</v>
      </c>
      <c r="H47" s="64"/>
      <c r="I47" s="39"/>
      <c r="J47" s="39"/>
      <c r="K47" s="89"/>
      <c r="L47" s="67"/>
      <c r="M47" s="64">
        <f t="shared" si="2"/>
        <v>0</v>
      </c>
    </row>
    <row r="48" spans="2:13" s="90" customFormat="1" ht="16.5" customHeight="1" x14ac:dyDescent="0.25">
      <c r="B48" s="91" t="s">
        <v>50</v>
      </c>
      <c r="C48" s="24">
        <v>25</v>
      </c>
      <c r="D48" s="24">
        <v>33.6</v>
      </c>
      <c r="E48" s="24">
        <v>13.3</v>
      </c>
      <c r="F48" s="76">
        <f t="shared" ref="F48:F55" si="3">1-(E48/C48)</f>
        <v>0.46799999999999997</v>
      </c>
      <c r="G48" s="26">
        <f t="shared" si="1"/>
        <v>20</v>
      </c>
      <c r="H48" s="77">
        <f t="shared" ref="H48:J55" si="4">$C48*(1-H$14)</f>
        <v>18</v>
      </c>
      <c r="I48" s="24">
        <f t="shared" si="4"/>
        <v>18.75</v>
      </c>
      <c r="J48" s="24">
        <f t="shared" si="4"/>
        <v>17.5</v>
      </c>
      <c r="K48" s="78"/>
      <c r="L48" s="28"/>
      <c r="M48" s="77">
        <f t="shared" si="2"/>
        <v>0</v>
      </c>
    </row>
    <row r="49" spans="1:13" ht="15" customHeight="1" x14ac:dyDescent="0.25">
      <c r="B49" s="54" t="s">
        <v>51</v>
      </c>
      <c r="C49" s="31">
        <v>61</v>
      </c>
      <c r="D49" s="31">
        <v>50</v>
      </c>
      <c r="E49" s="31">
        <v>30.09</v>
      </c>
      <c r="F49" s="79">
        <f t="shared" si="3"/>
        <v>0.50672131147540989</v>
      </c>
      <c r="G49" s="33">
        <f t="shared" si="1"/>
        <v>48.800000000000004</v>
      </c>
      <c r="H49" s="55">
        <f t="shared" si="4"/>
        <v>43.92</v>
      </c>
      <c r="I49" s="31">
        <f t="shared" si="4"/>
        <v>45.75</v>
      </c>
      <c r="J49" s="31">
        <f t="shared" si="4"/>
        <v>42.699999999999996</v>
      </c>
      <c r="K49" s="80"/>
      <c r="L49" s="35"/>
      <c r="M49" s="55">
        <f t="shared" si="2"/>
        <v>0</v>
      </c>
    </row>
    <row r="50" spans="1:13" s="90" customFormat="1" ht="15.75" customHeight="1" x14ac:dyDescent="0.25">
      <c r="B50" s="92" t="s">
        <v>52</v>
      </c>
      <c r="C50" s="31">
        <v>15.3</v>
      </c>
      <c r="D50" s="31">
        <v>18.100000000000001</v>
      </c>
      <c r="E50" s="31">
        <v>7.52</v>
      </c>
      <c r="F50" s="79">
        <f t="shared" si="3"/>
        <v>0.50849673202614376</v>
      </c>
      <c r="G50" s="33">
        <f t="shared" si="1"/>
        <v>12.240000000000002</v>
      </c>
      <c r="H50" s="55">
        <f t="shared" si="4"/>
        <v>11.016</v>
      </c>
      <c r="I50" s="31">
        <f t="shared" si="4"/>
        <v>11.475000000000001</v>
      </c>
      <c r="J50" s="31">
        <f t="shared" si="4"/>
        <v>10.709999999999999</v>
      </c>
      <c r="K50" s="80"/>
      <c r="L50" s="35"/>
      <c r="M50" s="55">
        <f t="shared" si="2"/>
        <v>0</v>
      </c>
    </row>
    <row r="51" spans="1:13" ht="16.5" customHeight="1" x14ac:dyDescent="0.25">
      <c r="B51" s="54" t="s">
        <v>53</v>
      </c>
      <c r="C51" s="31">
        <v>5.0999999999999996</v>
      </c>
      <c r="D51" s="31">
        <v>0</v>
      </c>
      <c r="E51" s="31">
        <v>3.3</v>
      </c>
      <c r="F51" s="79">
        <f t="shared" si="3"/>
        <v>0.3529411764705882</v>
      </c>
      <c r="G51" s="33">
        <f t="shared" si="1"/>
        <v>4.08</v>
      </c>
      <c r="H51" s="55">
        <f t="shared" si="4"/>
        <v>3.6719999999999997</v>
      </c>
      <c r="I51" s="31">
        <f t="shared" si="4"/>
        <v>3.8249999999999997</v>
      </c>
      <c r="J51" s="31">
        <f t="shared" si="4"/>
        <v>3.5699999999999994</v>
      </c>
      <c r="K51" s="80"/>
      <c r="L51" s="35"/>
      <c r="M51" s="55">
        <f t="shared" si="2"/>
        <v>0</v>
      </c>
    </row>
    <row r="52" spans="1:13" s="90" customFormat="1" ht="15.75" customHeight="1" x14ac:dyDescent="0.25">
      <c r="B52" s="93" t="s">
        <v>54</v>
      </c>
      <c r="C52" s="53">
        <v>83</v>
      </c>
      <c r="D52" s="53">
        <v>76</v>
      </c>
      <c r="E52" s="53">
        <v>40.5</v>
      </c>
      <c r="F52" s="94">
        <f t="shared" si="3"/>
        <v>0.51204819277108427</v>
      </c>
      <c r="G52" s="33">
        <f t="shared" si="1"/>
        <v>66.400000000000006</v>
      </c>
      <c r="H52" s="47">
        <f t="shared" si="4"/>
        <v>59.76</v>
      </c>
      <c r="I52" s="53">
        <f t="shared" si="4"/>
        <v>62.25</v>
      </c>
      <c r="J52" s="53">
        <f t="shared" si="4"/>
        <v>58.099999999999994</v>
      </c>
      <c r="K52" s="95"/>
      <c r="L52" s="51"/>
      <c r="M52" s="47">
        <f t="shared" si="2"/>
        <v>0</v>
      </c>
    </row>
    <row r="53" spans="1:13" ht="15.75" customHeight="1" x14ac:dyDescent="0.25">
      <c r="B53" s="54" t="s">
        <v>55</v>
      </c>
      <c r="C53" s="31">
        <v>114</v>
      </c>
      <c r="D53" s="31">
        <v>250</v>
      </c>
      <c r="E53" s="31">
        <v>61.33</v>
      </c>
      <c r="F53" s="79">
        <f t="shared" si="3"/>
        <v>0.4620175438596491</v>
      </c>
      <c r="G53" s="33">
        <f t="shared" si="1"/>
        <v>91.2</v>
      </c>
      <c r="H53" s="55">
        <f t="shared" si="4"/>
        <v>82.08</v>
      </c>
      <c r="I53" s="31">
        <f t="shared" si="4"/>
        <v>85.5</v>
      </c>
      <c r="J53" s="31">
        <f t="shared" si="4"/>
        <v>79.8</v>
      </c>
      <c r="K53" s="80"/>
      <c r="L53" s="35"/>
      <c r="M53" s="55">
        <f t="shared" si="2"/>
        <v>0</v>
      </c>
    </row>
    <row r="54" spans="1:13" ht="16.5" customHeight="1" x14ac:dyDescent="0.25">
      <c r="B54" s="54" t="s">
        <v>56</v>
      </c>
      <c r="C54" s="31">
        <v>170</v>
      </c>
      <c r="D54" s="31">
        <v>300</v>
      </c>
      <c r="E54" s="31">
        <v>92</v>
      </c>
      <c r="F54" s="79">
        <f t="shared" si="3"/>
        <v>0.45882352941176474</v>
      </c>
      <c r="G54" s="33">
        <f t="shared" si="1"/>
        <v>136</v>
      </c>
      <c r="H54" s="55">
        <f t="shared" si="4"/>
        <v>122.39999999999999</v>
      </c>
      <c r="I54" s="31">
        <f t="shared" si="4"/>
        <v>127.5</v>
      </c>
      <c r="J54" s="31">
        <f t="shared" si="4"/>
        <v>118.99999999999999</v>
      </c>
      <c r="K54" s="80"/>
      <c r="L54" s="35"/>
      <c r="M54" s="55">
        <f t="shared" si="2"/>
        <v>0</v>
      </c>
    </row>
    <row r="55" spans="1:13" ht="15.75" customHeight="1" thickBot="1" x14ac:dyDescent="0.3">
      <c r="B55" s="85" t="s">
        <v>57</v>
      </c>
      <c r="C55" s="39">
        <v>459</v>
      </c>
      <c r="D55" s="39">
        <v>600</v>
      </c>
      <c r="E55" s="39">
        <v>246.47</v>
      </c>
      <c r="F55" s="96">
        <f t="shared" si="3"/>
        <v>0.46302832244008718</v>
      </c>
      <c r="G55" s="42">
        <f t="shared" si="1"/>
        <v>367.20000000000005</v>
      </c>
      <c r="H55" s="64">
        <f t="shared" si="4"/>
        <v>330.47999999999996</v>
      </c>
      <c r="I55" s="39">
        <f t="shared" si="4"/>
        <v>344.25</v>
      </c>
      <c r="J55" s="39">
        <f t="shared" si="4"/>
        <v>321.29999999999995</v>
      </c>
      <c r="K55" s="89"/>
      <c r="L55" s="67"/>
      <c r="M55" s="64">
        <f t="shared" si="2"/>
        <v>0</v>
      </c>
    </row>
    <row r="56" spans="1:13" ht="18.75" customHeight="1" thickBot="1" x14ac:dyDescent="0.3">
      <c r="A56" t="s">
        <v>58</v>
      </c>
      <c r="B56" s="97" t="s">
        <v>59</v>
      </c>
      <c r="C56" s="98"/>
      <c r="D56" s="98"/>
      <c r="E56" s="99"/>
      <c r="F56" s="100"/>
      <c r="G56" s="101"/>
      <c r="H56" s="101"/>
      <c r="I56" s="101"/>
      <c r="J56" s="101"/>
      <c r="K56" s="20" t="s">
        <v>60</v>
      </c>
      <c r="L56" s="102"/>
      <c r="M56" s="103">
        <f>SUM(M15:M55)</f>
        <v>284.8</v>
      </c>
    </row>
    <row r="57" spans="1:13" ht="18" customHeight="1" thickBot="1" x14ac:dyDescent="0.3">
      <c r="C57" s="4"/>
      <c r="D57" s="4"/>
      <c r="E57" s="4"/>
      <c r="F57" s="4"/>
      <c r="G57" s="4"/>
      <c r="K57" s="12" t="s">
        <v>61</v>
      </c>
      <c r="L57" s="104">
        <v>0.17</v>
      </c>
      <c r="M57" s="105">
        <f>M56*L57</f>
        <v>48.416000000000004</v>
      </c>
    </row>
    <row r="58" spans="1:13" ht="15.75" customHeight="1" thickBot="1" x14ac:dyDescent="0.35">
      <c r="B58" s="106" t="s">
        <v>63</v>
      </c>
      <c r="D58" s="4"/>
      <c r="E58" s="4"/>
      <c r="F58" s="4"/>
      <c r="G58" s="4"/>
      <c r="K58" s="115" t="s">
        <v>62</v>
      </c>
      <c r="L58" s="116"/>
      <c r="M58" s="117">
        <f>SUM(M56:M57)</f>
        <v>333.21600000000001</v>
      </c>
    </row>
    <row r="59" spans="1:13" ht="15.6" x14ac:dyDescent="0.3">
      <c r="B59" s="118" t="s">
        <v>65</v>
      </c>
      <c r="D59" s="4"/>
      <c r="E59" s="4"/>
      <c r="F59" s="4"/>
      <c r="G59" s="4"/>
      <c r="K59" s="107"/>
      <c r="L59" s="107"/>
      <c r="M59" s="108"/>
    </row>
    <row r="60" spans="1:13" ht="15.6" x14ac:dyDescent="0.3">
      <c r="B60" s="118"/>
      <c r="D60" s="4"/>
      <c r="E60" s="4"/>
      <c r="F60" s="4"/>
      <c r="G60" s="4"/>
      <c r="K60" s="107"/>
      <c r="L60" s="107"/>
      <c r="M60" s="108"/>
    </row>
    <row r="61" spans="1:13" ht="17.25" customHeight="1" x14ac:dyDescent="0.3">
      <c r="B61" s="119" t="s">
        <v>66</v>
      </c>
      <c r="C61" s="4"/>
      <c r="D61" s="4"/>
      <c r="E61" s="4"/>
      <c r="F61" s="4"/>
      <c r="G61" s="4"/>
    </row>
    <row r="62" spans="1:13" ht="17.25" customHeight="1" x14ac:dyDescent="0.3">
      <c r="B62" s="119"/>
      <c r="C62" s="4"/>
      <c r="D62" s="4"/>
      <c r="E62" s="4"/>
      <c r="F62" s="4"/>
      <c r="G62" s="4"/>
    </row>
    <row r="63" spans="1:13" ht="18.75" customHeight="1" x14ac:dyDescent="0.25">
      <c r="B63" s="120" t="s">
        <v>67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</row>
    <row r="64" spans="1:13" ht="21.6" customHeight="1" x14ac:dyDescent="0.3">
      <c r="B64" s="122" t="s">
        <v>68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19" t="s">
        <v>69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</row>
    <row r="66" spans="2:13" ht="17.399999999999999" x14ac:dyDescent="0.3"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4" t="s">
        <v>70</v>
      </c>
      <c r="M66" s="123"/>
    </row>
    <row r="67" spans="2:13" ht="15.6" x14ac:dyDescent="0.3">
      <c r="L67" s="1" t="s">
        <v>72</v>
      </c>
    </row>
  </sheetData>
  <pageMargins left="0.23622047244094491" right="0.23622047244094491" top="0.74803149606299213" bottom="0.74803149606299213" header="0.31496062992125984" footer="0.31496062992125984"/>
  <pageSetup paperSize="9" scale="72" fitToWidth="2" orientation="portrait" r:id="rId1"/>
  <headerFooter>
    <oddHeader>&amp;L            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66"/>
  <sheetViews>
    <sheetView rightToLeft="1" tabSelected="1" workbookViewId="0">
      <selection activeCell="B10" sqref="B10"/>
    </sheetView>
  </sheetViews>
  <sheetFormatPr defaultRowHeight="13.8" x14ac:dyDescent="0.25"/>
  <cols>
    <col min="1" max="1" width="3.3984375" customWidth="1"/>
    <col min="2" max="2" width="30.69921875" customWidth="1"/>
    <col min="3" max="3" width="10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10.796875" customWidth="1"/>
    <col min="14" max="14" width="1.59765625" customWidth="1"/>
    <col min="15" max="15" width="9.59765625" bestFit="1" customWidth="1"/>
    <col min="257" max="257" width="3.3984375" customWidth="1"/>
    <col min="258" max="258" width="30.69921875" customWidth="1"/>
    <col min="259" max="259" width="10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1.59765625" customWidth="1"/>
    <col min="271" max="271" width="9.59765625" bestFit="1" customWidth="1"/>
    <col min="513" max="513" width="3.3984375" customWidth="1"/>
    <col min="514" max="514" width="30.69921875" customWidth="1"/>
    <col min="515" max="515" width="10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1.59765625" customWidth="1"/>
    <col min="527" max="527" width="9.59765625" bestFit="1" customWidth="1"/>
    <col min="769" max="769" width="3.3984375" customWidth="1"/>
    <col min="770" max="770" width="30.69921875" customWidth="1"/>
    <col min="771" max="771" width="10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1.59765625" customWidth="1"/>
    <col min="783" max="783" width="9.59765625" bestFit="1" customWidth="1"/>
    <col min="1025" max="1025" width="3.3984375" customWidth="1"/>
    <col min="1026" max="1026" width="30.69921875" customWidth="1"/>
    <col min="1027" max="1027" width="10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1.59765625" customWidth="1"/>
    <col min="1039" max="1039" width="9.59765625" bestFit="1" customWidth="1"/>
    <col min="1281" max="1281" width="3.3984375" customWidth="1"/>
    <col min="1282" max="1282" width="30.69921875" customWidth="1"/>
    <col min="1283" max="1283" width="10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1.59765625" customWidth="1"/>
    <col min="1295" max="1295" width="9.59765625" bestFit="1" customWidth="1"/>
    <col min="1537" max="1537" width="3.3984375" customWidth="1"/>
    <col min="1538" max="1538" width="30.69921875" customWidth="1"/>
    <col min="1539" max="1539" width="10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1.59765625" customWidth="1"/>
    <col min="1551" max="1551" width="9.59765625" bestFit="1" customWidth="1"/>
    <col min="1793" max="1793" width="3.3984375" customWidth="1"/>
    <col min="1794" max="1794" width="30.69921875" customWidth="1"/>
    <col min="1795" max="1795" width="10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1.59765625" customWidth="1"/>
    <col min="1807" max="1807" width="9.59765625" bestFit="1" customWidth="1"/>
    <col min="2049" max="2049" width="3.3984375" customWidth="1"/>
    <col min="2050" max="2050" width="30.69921875" customWidth="1"/>
    <col min="2051" max="2051" width="10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1.59765625" customWidth="1"/>
    <col min="2063" max="2063" width="9.59765625" bestFit="1" customWidth="1"/>
    <col min="2305" max="2305" width="3.3984375" customWidth="1"/>
    <col min="2306" max="2306" width="30.69921875" customWidth="1"/>
    <col min="2307" max="2307" width="10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1.59765625" customWidth="1"/>
    <col min="2319" max="2319" width="9.59765625" bestFit="1" customWidth="1"/>
    <col min="2561" max="2561" width="3.3984375" customWidth="1"/>
    <col min="2562" max="2562" width="30.69921875" customWidth="1"/>
    <col min="2563" max="2563" width="10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1.59765625" customWidth="1"/>
    <col min="2575" max="2575" width="9.59765625" bestFit="1" customWidth="1"/>
    <col min="2817" max="2817" width="3.3984375" customWidth="1"/>
    <col min="2818" max="2818" width="30.69921875" customWidth="1"/>
    <col min="2819" max="2819" width="10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1.59765625" customWidth="1"/>
    <col min="2831" max="2831" width="9.59765625" bestFit="1" customWidth="1"/>
    <col min="3073" max="3073" width="3.3984375" customWidth="1"/>
    <col min="3074" max="3074" width="30.69921875" customWidth="1"/>
    <col min="3075" max="3075" width="10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1.59765625" customWidth="1"/>
    <col min="3087" max="3087" width="9.59765625" bestFit="1" customWidth="1"/>
    <col min="3329" max="3329" width="3.3984375" customWidth="1"/>
    <col min="3330" max="3330" width="30.69921875" customWidth="1"/>
    <col min="3331" max="3331" width="10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1.59765625" customWidth="1"/>
    <col min="3343" max="3343" width="9.59765625" bestFit="1" customWidth="1"/>
    <col min="3585" max="3585" width="3.3984375" customWidth="1"/>
    <col min="3586" max="3586" width="30.69921875" customWidth="1"/>
    <col min="3587" max="3587" width="10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1.59765625" customWidth="1"/>
    <col min="3599" max="3599" width="9.59765625" bestFit="1" customWidth="1"/>
    <col min="3841" max="3841" width="3.3984375" customWidth="1"/>
    <col min="3842" max="3842" width="30.69921875" customWidth="1"/>
    <col min="3843" max="3843" width="10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1.59765625" customWidth="1"/>
    <col min="3855" max="3855" width="9.59765625" bestFit="1" customWidth="1"/>
    <col min="4097" max="4097" width="3.3984375" customWidth="1"/>
    <col min="4098" max="4098" width="30.69921875" customWidth="1"/>
    <col min="4099" max="4099" width="10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1.59765625" customWidth="1"/>
    <col min="4111" max="4111" width="9.59765625" bestFit="1" customWidth="1"/>
    <col min="4353" max="4353" width="3.3984375" customWidth="1"/>
    <col min="4354" max="4354" width="30.69921875" customWidth="1"/>
    <col min="4355" max="4355" width="10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1.59765625" customWidth="1"/>
    <col min="4367" max="4367" width="9.59765625" bestFit="1" customWidth="1"/>
    <col min="4609" max="4609" width="3.3984375" customWidth="1"/>
    <col min="4610" max="4610" width="30.69921875" customWidth="1"/>
    <col min="4611" max="4611" width="10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1.59765625" customWidth="1"/>
    <col min="4623" max="4623" width="9.59765625" bestFit="1" customWidth="1"/>
    <col min="4865" max="4865" width="3.3984375" customWidth="1"/>
    <col min="4866" max="4866" width="30.69921875" customWidth="1"/>
    <col min="4867" max="4867" width="10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1.59765625" customWidth="1"/>
    <col min="4879" max="4879" width="9.59765625" bestFit="1" customWidth="1"/>
    <col min="5121" max="5121" width="3.3984375" customWidth="1"/>
    <col min="5122" max="5122" width="30.69921875" customWidth="1"/>
    <col min="5123" max="5123" width="10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1.59765625" customWidth="1"/>
    <col min="5135" max="5135" width="9.59765625" bestFit="1" customWidth="1"/>
    <col min="5377" max="5377" width="3.3984375" customWidth="1"/>
    <col min="5378" max="5378" width="30.69921875" customWidth="1"/>
    <col min="5379" max="5379" width="10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1.59765625" customWidth="1"/>
    <col min="5391" max="5391" width="9.59765625" bestFit="1" customWidth="1"/>
    <col min="5633" max="5633" width="3.3984375" customWidth="1"/>
    <col min="5634" max="5634" width="30.69921875" customWidth="1"/>
    <col min="5635" max="5635" width="10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1.59765625" customWidth="1"/>
    <col min="5647" max="5647" width="9.59765625" bestFit="1" customWidth="1"/>
    <col min="5889" max="5889" width="3.3984375" customWidth="1"/>
    <col min="5890" max="5890" width="30.69921875" customWidth="1"/>
    <col min="5891" max="5891" width="10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1.59765625" customWidth="1"/>
    <col min="5903" max="5903" width="9.59765625" bestFit="1" customWidth="1"/>
    <col min="6145" max="6145" width="3.3984375" customWidth="1"/>
    <col min="6146" max="6146" width="30.69921875" customWidth="1"/>
    <col min="6147" max="6147" width="10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1.59765625" customWidth="1"/>
    <col min="6159" max="6159" width="9.59765625" bestFit="1" customWidth="1"/>
    <col min="6401" max="6401" width="3.3984375" customWidth="1"/>
    <col min="6402" max="6402" width="30.69921875" customWidth="1"/>
    <col min="6403" max="6403" width="10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1.59765625" customWidth="1"/>
    <col min="6415" max="6415" width="9.59765625" bestFit="1" customWidth="1"/>
    <col min="6657" max="6657" width="3.3984375" customWidth="1"/>
    <col min="6658" max="6658" width="30.69921875" customWidth="1"/>
    <col min="6659" max="6659" width="10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1.59765625" customWidth="1"/>
    <col min="6671" max="6671" width="9.59765625" bestFit="1" customWidth="1"/>
    <col min="6913" max="6913" width="3.3984375" customWidth="1"/>
    <col min="6914" max="6914" width="30.69921875" customWidth="1"/>
    <col min="6915" max="6915" width="10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1.59765625" customWidth="1"/>
    <col min="6927" max="6927" width="9.59765625" bestFit="1" customWidth="1"/>
    <col min="7169" max="7169" width="3.3984375" customWidth="1"/>
    <col min="7170" max="7170" width="30.69921875" customWidth="1"/>
    <col min="7171" max="7171" width="10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1.59765625" customWidth="1"/>
    <col min="7183" max="7183" width="9.59765625" bestFit="1" customWidth="1"/>
    <col min="7425" max="7425" width="3.3984375" customWidth="1"/>
    <col min="7426" max="7426" width="30.69921875" customWidth="1"/>
    <col min="7427" max="7427" width="10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1.59765625" customWidth="1"/>
    <col min="7439" max="7439" width="9.59765625" bestFit="1" customWidth="1"/>
    <col min="7681" max="7681" width="3.3984375" customWidth="1"/>
    <col min="7682" max="7682" width="30.69921875" customWidth="1"/>
    <col min="7683" max="7683" width="10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1.59765625" customWidth="1"/>
    <col min="7695" max="7695" width="9.59765625" bestFit="1" customWidth="1"/>
    <col min="7937" max="7937" width="3.3984375" customWidth="1"/>
    <col min="7938" max="7938" width="30.69921875" customWidth="1"/>
    <col min="7939" max="7939" width="10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1.59765625" customWidth="1"/>
    <col min="7951" max="7951" width="9.59765625" bestFit="1" customWidth="1"/>
    <col min="8193" max="8193" width="3.3984375" customWidth="1"/>
    <col min="8194" max="8194" width="30.69921875" customWidth="1"/>
    <col min="8195" max="8195" width="10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1.59765625" customWidth="1"/>
    <col min="8207" max="8207" width="9.59765625" bestFit="1" customWidth="1"/>
    <col min="8449" max="8449" width="3.3984375" customWidth="1"/>
    <col min="8450" max="8450" width="30.69921875" customWidth="1"/>
    <col min="8451" max="8451" width="10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1.59765625" customWidth="1"/>
    <col min="8463" max="8463" width="9.59765625" bestFit="1" customWidth="1"/>
    <col min="8705" max="8705" width="3.3984375" customWidth="1"/>
    <col min="8706" max="8706" width="30.69921875" customWidth="1"/>
    <col min="8707" max="8707" width="10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1.59765625" customWidth="1"/>
    <col min="8719" max="8719" width="9.59765625" bestFit="1" customWidth="1"/>
    <col min="8961" max="8961" width="3.3984375" customWidth="1"/>
    <col min="8962" max="8962" width="30.69921875" customWidth="1"/>
    <col min="8963" max="8963" width="10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1.59765625" customWidth="1"/>
    <col min="8975" max="8975" width="9.59765625" bestFit="1" customWidth="1"/>
    <col min="9217" max="9217" width="3.3984375" customWidth="1"/>
    <col min="9218" max="9218" width="30.69921875" customWidth="1"/>
    <col min="9219" max="9219" width="10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1.59765625" customWidth="1"/>
    <col min="9231" max="9231" width="9.59765625" bestFit="1" customWidth="1"/>
    <col min="9473" max="9473" width="3.3984375" customWidth="1"/>
    <col min="9474" max="9474" width="30.69921875" customWidth="1"/>
    <col min="9475" max="9475" width="10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1.59765625" customWidth="1"/>
    <col min="9487" max="9487" width="9.59765625" bestFit="1" customWidth="1"/>
    <col min="9729" max="9729" width="3.3984375" customWidth="1"/>
    <col min="9730" max="9730" width="30.69921875" customWidth="1"/>
    <col min="9731" max="9731" width="10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1.59765625" customWidth="1"/>
    <col min="9743" max="9743" width="9.59765625" bestFit="1" customWidth="1"/>
    <col min="9985" max="9985" width="3.3984375" customWidth="1"/>
    <col min="9986" max="9986" width="30.69921875" customWidth="1"/>
    <col min="9987" max="9987" width="10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1.59765625" customWidth="1"/>
    <col min="9999" max="9999" width="9.59765625" bestFit="1" customWidth="1"/>
    <col min="10241" max="10241" width="3.3984375" customWidth="1"/>
    <col min="10242" max="10242" width="30.69921875" customWidth="1"/>
    <col min="10243" max="10243" width="10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1.59765625" customWidth="1"/>
    <col min="10255" max="10255" width="9.59765625" bestFit="1" customWidth="1"/>
    <col min="10497" max="10497" width="3.3984375" customWidth="1"/>
    <col min="10498" max="10498" width="30.69921875" customWidth="1"/>
    <col min="10499" max="10499" width="10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1.59765625" customWidth="1"/>
    <col min="10511" max="10511" width="9.59765625" bestFit="1" customWidth="1"/>
    <col min="10753" max="10753" width="3.3984375" customWidth="1"/>
    <col min="10754" max="10754" width="30.69921875" customWidth="1"/>
    <col min="10755" max="10755" width="10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1.59765625" customWidth="1"/>
    <col min="10767" max="10767" width="9.59765625" bestFit="1" customWidth="1"/>
    <col min="11009" max="11009" width="3.3984375" customWidth="1"/>
    <col min="11010" max="11010" width="30.69921875" customWidth="1"/>
    <col min="11011" max="11011" width="10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1.59765625" customWidth="1"/>
    <col min="11023" max="11023" width="9.59765625" bestFit="1" customWidth="1"/>
    <col min="11265" max="11265" width="3.3984375" customWidth="1"/>
    <col min="11266" max="11266" width="30.69921875" customWidth="1"/>
    <col min="11267" max="11267" width="10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1.59765625" customWidth="1"/>
    <col min="11279" max="11279" width="9.59765625" bestFit="1" customWidth="1"/>
    <col min="11521" max="11521" width="3.3984375" customWidth="1"/>
    <col min="11522" max="11522" width="30.69921875" customWidth="1"/>
    <col min="11523" max="11523" width="10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1.59765625" customWidth="1"/>
    <col min="11535" max="11535" width="9.59765625" bestFit="1" customWidth="1"/>
    <col min="11777" max="11777" width="3.3984375" customWidth="1"/>
    <col min="11778" max="11778" width="30.69921875" customWidth="1"/>
    <col min="11779" max="11779" width="10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1.59765625" customWidth="1"/>
    <col min="11791" max="11791" width="9.59765625" bestFit="1" customWidth="1"/>
    <col min="12033" max="12033" width="3.3984375" customWidth="1"/>
    <col min="12034" max="12034" width="30.69921875" customWidth="1"/>
    <col min="12035" max="12035" width="10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1.59765625" customWidth="1"/>
    <col min="12047" max="12047" width="9.59765625" bestFit="1" customWidth="1"/>
    <col min="12289" max="12289" width="3.3984375" customWidth="1"/>
    <col min="12290" max="12290" width="30.69921875" customWidth="1"/>
    <col min="12291" max="12291" width="10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1.59765625" customWidth="1"/>
    <col min="12303" max="12303" width="9.59765625" bestFit="1" customWidth="1"/>
    <col min="12545" max="12545" width="3.3984375" customWidth="1"/>
    <col min="12546" max="12546" width="30.69921875" customWidth="1"/>
    <col min="12547" max="12547" width="10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1.59765625" customWidth="1"/>
    <col min="12559" max="12559" width="9.59765625" bestFit="1" customWidth="1"/>
    <col min="12801" max="12801" width="3.3984375" customWidth="1"/>
    <col min="12802" max="12802" width="30.69921875" customWidth="1"/>
    <col min="12803" max="12803" width="10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1.59765625" customWidth="1"/>
    <col min="12815" max="12815" width="9.59765625" bestFit="1" customWidth="1"/>
    <col min="13057" max="13057" width="3.3984375" customWidth="1"/>
    <col min="13058" max="13058" width="30.69921875" customWidth="1"/>
    <col min="13059" max="13059" width="10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1.59765625" customWidth="1"/>
    <col min="13071" max="13071" width="9.59765625" bestFit="1" customWidth="1"/>
    <col min="13313" max="13313" width="3.3984375" customWidth="1"/>
    <col min="13314" max="13314" width="30.69921875" customWidth="1"/>
    <col min="13315" max="13315" width="10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1.59765625" customWidth="1"/>
    <col min="13327" max="13327" width="9.59765625" bestFit="1" customWidth="1"/>
    <col min="13569" max="13569" width="3.3984375" customWidth="1"/>
    <col min="13570" max="13570" width="30.69921875" customWidth="1"/>
    <col min="13571" max="13571" width="10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1.59765625" customWidth="1"/>
    <col min="13583" max="13583" width="9.59765625" bestFit="1" customWidth="1"/>
    <col min="13825" max="13825" width="3.3984375" customWidth="1"/>
    <col min="13826" max="13826" width="30.69921875" customWidth="1"/>
    <col min="13827" max="13827" width="10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1.59765625" customWidth="1"/>
    <col min="13839" max="13839" width="9.59765625" bestFit="1" customWidth="1"/>
    <col min="14081" max="14081" width="3.3984375" customWidth="1"/>
    <col min="14082" max="14082" width="30.69921875" customWidth="1"/>
    <col min="14083" max="14083" width="10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1.59765625" customWidth="1"/>
    <col min="14095" max="14095" width="9.59765625" bestFit="1" customWidth="1"/>
    <col min="14337" max="14337" width="3.3984375" customWidth="1"/>
    <col min="14338" max="14338" width="30.69921875" customWidth="1"/>
    <col min="14339" max="14339" width="10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1.59765625" customWidth="1"/>
    <col min="14351" max="14351" width="9.59765625" bestFit="1" customWidth="1"/>
    <col min="14593" max="14593" width="3.3984375" customWidth="1"/>
    <col min="14594" max="14594" width="30.69921875" customWidth="1"/>
    <col min="14595" max="14595" width="10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1.59765625" customWidth="1"/>
    <col min="14607" max="14607" width="9.59765625" bestFit="1" customWidth="1"/>
    <col min="14849" max="14849" width="3.3984375" customWidth="1"/>
    <col min="14850" max="14850" width="30.69921875" customWidth="1"/>
    <col min="14851" max="14851" width="10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1.59765625" customWidth="1"/>
    <col min="14863" max="14863" width="9.59765625" bestFit="1" customWidth="1"/>
    <col min="15105" max="15105" width="3.3984375" customWidth="1"/>
    <col min="15106" max="15106" width="30.69921875" customWidth="1"/>
    <col min="15107" max="15107" width="10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1.59765625" customWidth="1"/>
    <col min="15119" max="15119" width="9.59765625" bestFit="1" customWidth="1"/>
    <col min="15361" max="15361" width="3.3984375" customWidth="1"/>
    <col min="15362" max="15362" width="30.69921875" customWidth="1"/>
    <col min="15363" max="15363" width="10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1.59765625" customWidth="1"/>
    <col min="15375" max="15375" width="9.59765625" bestFit="1" customWidth="1"/>
    <col min="15617" max="15617" width="3.3984375" customWidth="1"/>
    <col min="15618" max="15618" width="30.69921875" customWidth="1"/>
    <col min="15619" max="15619" width="10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1.59765625" customWidth="1"/>
    <col min="15631" max="15631" width="9.59765625" bestFit="1" customWidth="1"/>
    <col min="15873" max="15873" width="3.3984375" customWidth="1"/>
    <col min="15874" max="15874" width="30.69921875" customWidth="1"/>
    <col min="15875" max="15875" width="10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1.59765625" customWidth="1"/>
    <col min="15887" max="15887" width="9.59765625" bestFit="1" customWidth="1"/>
    <col min="16129" max="16129" width="3.3984375" customWidth="1"/>
    <col min="16130" max="16130" width="30.69921875" customWidth="1"/>
    <col min="16131" max="16131" width="10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1.59765625" customWidth="1"/>
    <col min="16143" max="16143" width="9.59765625" bestFit="1" customWidth="1"/>
  </cols>
  <sheetData>
    <row r="6" spans="2:14" x14ac:dyDescent="0.25">
      <c r="B6" s="126" t="s">
        <v>64</v>
      </c>
    </row>
    <row r="7" spans="2:14" x14ac:dyDescent="0.25">
      <c r="B7" t="s">
        <v>77</v>
      </c>
    </row>
    <row r="9" spans="2:14" ht="14.25" customHeight="1" x14ac:dyDescent="0.25">
      <c r="B9" s="111"/>
      <c r="C9" s="3"/>
      <c r="D9" s="2"/>
      <c r="E9" s="2"/>
      <c r="F9" s="2"/>
      <c r="G9" s="112"/>
      <c r="H9" s="2"/>
      <c r="I9" s="2"/>
      <c r="J9" s="3"/>
      <c r="K9" s="3"/>
      <c r="L9" s="2"/>
      <c r="M9" s="125"/>
    </row>
    <row r="10" spans="2:14" ht="15.6" customHeight="1" x14ac:dyDescent="0.3">
      <c r="B10" s="4" t="s">
        <v>78</v>
      </c>
      <c r="C10" s="3"/>
      <c r="D10" s="2"/>
      <c r="E10" s="2"/>
      <c r="F10" s="2"/>
      <c r="G10" s="112"/>
      <c r="H10" s="3"/>
      <c r="I10" s="3"/>
      <c r="J10" s="3"/>
      <c r="K10" s="3"/>
      <c r="L10" s="2"/>
      <c r="M10" s="4"/>
      <c r="N10" s="4"/>
    </row>
    <row r="11" spans="2:14" ht="18.600000000000001" customHeight="1" thickBot="1" x14ac:dyDescent="0.3">
      <c r="B11" s="4"/>
      <c r="C11" s="3"/>
      <c r="D11" s="2"/>
      <c r="E11" s="2"/>
      <c r="F11" s="2"/>
      <c r="G11" s="112"/>
      <c r="H11" s="2"/>
      <c r="I11" s="2"/>
      <c r="J11" s="3"/>
      <c r="K11" s="3"/>
      <c r="L11" s="114"/>
      <c r="M11" s="4"/>
      <c r="N11" s="5"/>
    </row>
    <row r="12" spans="2:14" x14ac:dyDescent="0.25">
      <c r="B12" s="8"/>
      <c r="C12" s="9" t="s">
        <v>1</v>
      </c>
      <c r="D12" s="10" t="s">
        <v>2</v>
      </c>
      <c r="E12" s="9" t="s">
        <v>3</v>
      </c>
      <c r="F12" s="10" t="s">
        <v>4</v>
      </c>
      <c r="G12" s="9" t="s">
        <v>5</v>
      </c>
      <c r="H12" s="9" t="s">
        <v>6</v>
      </c>
      <c r="I12" s="9" t="s">
        <v>6</v>
      </c>
      <c r="J12" s="11" t="s">
        <v>6</v>
      </c>
      <c r="K12" s="12" t="s">
        <v>7</v>
      </c>
      <c r="L12" s="13" t="s">
        <v>8</v>
      </c>
      <c r="M12" s="14"/>
    </row>
    <row r="13" spans="2:14" ht="13.5" customHeight="1" thickBot="1" x14ac:dyDescent="0.3">
      <c r="B13" s="15" t="s">
        <v>9</v>
      </c>
      <c r="C13" s="15" t="s">
        <v>10</v>
      </c>
      <c r="D13" s="16" t="s">
        <v>11</v>
      </c>
      <c r="E13" s="15" t="s">
        <v>12</v>
      </c>
      <c r="F13" s="16" t="s">
        <v>13</v>
      </c>
      <c r="G13" s="17">
        <v>0.15</v>
      </c>
      <c r="H13" s="18">
        <v>0.28000000000000003</v>
      </c>
      <c r="I13" s="19">
        <v>0.25</v>
      </c>
      <c r="J13" s="18">
        <v>0.3</v>
      </c>
      <c r="K13" s="20" t="s">
        <v>14</v>
      </c>
      <c r="L13" s="21" t="s">
        <v>15</v>
      </c>
      <c r="M13" s="22" t="s">
        <v>16</v>
      </c>
    </row>
    <row r="14" spans="2:14" ht="14.25" customHeight="1" x14ac:dyDescent="0.25">
      <c r="B14" s="23" t="s">
        <v>17</v>
      </c>
      <c r="C14" s="24">
        <v>374</v>
      </c>
      <c r="D14" s="25">
        <v>281</v>
      </c>
      <c r="E14" s="26">
        <v>138.79</v>
      </c>
      <c r="F14" s="27">
        <f>1-(E14/C14)</f>
        <v>0.62890374331550802</v>
      </c>
      <c r="G14" s="26">
        <f>C14*(1-G$13)</f>
        <v>317.89999999999998</v>
      </c>
      <c r="H14" s="25">
        <f>$C14*(1-H$13)</f>
        <v>269.27999999999997</v>
      </c>
      <c r="I14" s="26">
        <f>$C14*(1-I$13)</f>
        <v>280.5</v>
      </c>
      <c r="J14" s="27">
        <f>$C14*(1-J$13)</f>
        <v>261.8</v>
      </c>
      <c r="K14" s="28"/>
      <c r="L14" s="29"/>
      <c r="M14" s="24">
        <f t="shared" ref="M14:M37" si="0">L14*K14*G14</f>
        <v>0</v>
      </c>
    </row>
    <row r="15" spans="2:14" ht="13.5" customHeight="1" x14ac:dyDescent="0.25">
      <c r="B15" s="30" t="s">
        <v>18</v>
      </c>
      <c r="C15" s="31">
        <v>285</v>
      </c>
      <c r="D15" s="32"/>
      <c r="E15" s="33"/>
      <c r="F15" s="34"/>
      <c r="G15" s="33">
        <f t="shared" ref="G15:G54" si="1">C15*(1-G$13)</f>
        <v>242.25</v>
      </c>
      <c r="H15" s="32"/>
      <c r="I15" s="33"/>
      <c r="J15" s="34"/>
      <c r="K15" s="35"/>
      <c r="L15" s="36"/>
      <c r="M15" s="31">
        <f t="shared" si="0"/>
        <v>0</v>
      </c>
    </row>
    <row r="16" spans="2:14" ht="15" customHeight="1" x14ac:dyDescent="0.25">
      <c r="B16" s="30" t="s">
        <v>19</v>
      </c>
      <c r="C16" s="31">
        <v>258.3</v>
      </c>
      <c r="D16" s="32"/>
      <c r="E16" s="33"/>
      <c r="F16" s="34"/>
      <c r="G16" s="33">
        <f t="shared" si="1"/>
        <v>219.55500000000001</v>
      </c>
      <c r="H16" s="32"/>
      <c r="I16" s="33"/>
      <c r="J16" s="34"/>
      <c r="K16" s="35"/>
      <c r="L16" s="36"/>
      <c r="M16" s="31">
        <f t="shared" si="0"/>
        <v>0</v>
      </c>
    </row>
    <row r="17" spans="2:15" ht="15" customHeight="1" x14ac:dyDescent="0.25">
      <c r="B17" s="30" t="s">
        <v>20</v>
      </c>
      <c r="C17" s="31">
        <v>231.6</v>
      </c>
      <c r="D17" s="32"/>
      <c r="E17" s="33"/>
      <c r="F17" s="34"/>
      <c r="G17" s="33">
        <f t="shared" si="1"/>
        <v>196.85999999999999</v>
      </c>
      <c r="H17" s="32"/>
      <c r="I17" s="33"/>
      <c r="J17" s="34"/>
      <c r="K17" s="35"/>
      <c r="L17" s="36"/>
      <c r="M17" s="31">
        <f t="shared" si="0"/>
        <v>0</v>
      </c>
      <c r="O17" s="37"/>
    </row>
    <row r="18" spans="2:15" ht="15" customHeight="1" x14ac:dyDescent="0.25">
      <c r="B18" s="30" t="s">
        <v>21</v>
      </c>
      <c r="C18" s="31">
        <v>334</v>
      </c>
      <c r="D18" s="32"/>
      <c r="E18" s="33"/>
      <c r="F18" s="34"/>
      <c r="G18" s="33">
        <f t="shared" si="1"/>
        <v>283.89999999999998</v>
      </c>
      <c r="H18" s="32"/>
      <c r="I18" s="33"/>
      <c r="J18" s="34"/>
      <c r="K18" s="35"/>
      <c r="L18" s="36"/>
      <c r="M18" s="31">
        <f t="shared" si="0"/>
        <v>0</v>
      </c>
    </row>
    <row r="19" spans="2:15" ht="14.25" customHeight="1" x14ac:dyDescent="0.25">
      <c r="B19" s="30" t="s">
        <v>22</v>
      </c>
      <c r="C19" s="31">
        <v>245</v>
      </c>
      <c r="D19" s="32">
        <v>212.93</v>
      </c>
      <c r="E19" s="33">
        <v>124.97</v>
      </c>
      <c r="F19" s="34">
        <f>1-(E19/C19)</f>
        <v>0.48991836734693883</v>
      </c>
      <c r="G19" s="33">
        <f t="shared" si="1"/>
        <v>208.25</v>
      </c>
      <c r="H19" s="32">
        <f>$C19*(1-H$13)</f>
        <v>176.4</v>
      </c>
      <c r="I19" s="33">
        <f>$C19*(1-I$13)</f>
        <v>183.75</v>
      </c>
      <c r="J19" s="34">
        <f>$C19*(1-J$13)</f>
        <v>171.5</v>
      </c>
      <c r="K19" s="35"/>
      <c r="L19" s="36"/>
      <c r="M19" s="31">
        <f t="shared" si="0"/>
        <v>0</v>
      </c>
    </row>
    <row r="20" spans="2:15" ht="14.25" customHeight="1" x14ac:dyDescent="0.25">
      <c r="B20" s="30" t="s">
        <v>23</v>
      </c>
      <c r="C20" s="31">
        <v>218.3</v>
      </c>
      <c r="D20" s="32"/>
      <c r="E20" s="33"/>
      <c r="F20" s="34"/>
      <c r="G20" s="33">
        <f t="shared" si="1"/>
        <v>185.55500000000001</v>
      </c>
      <c r="H20" s="32"/>
      <c r="I20" s="33"/>
      <c r="J20" s="34"/>
      <c r="K20" s="35"/>
      <c r="L20" s="36"/>
      <c r="M20" s="31">
        <f t="shared" si="0"/>
        <v>0</v>
      </c>
    </row>
    <row r="21" spans="2:15" ht="14.25" customHeight="1" x14ac:dyDescent="0.25">
      <c r="B21" s="30" t="s">
        <v>24</v>
      </c>
      <c r="C21" s="31">
        <v>191.6</v>
      </c>
      <c r="D21" s="32"/>
      <c r="E21" s="33"/>
      <c r="F21" s="34"/>
      <c r="G21" s="33">
        <f>C21*(1-G$13)</f>
        <v>162.85999999999999</v>
      </c>
      <c r="H21" s="32"/>
      <c r="I21" s="33"/>
      <c r="J21" s="34"/>
      <c r="K21" s="35"/>
      <c r="L21" s="36"/>
      <c r="M21" s="31">
        <f>L21*K21*G21</f>
        <v>0</v>
      </c>
    </row>
    <row r="22" spans="2:15" ht="15" customHeight="1" x14ac:dyDescent="0.25">
      <c r="B22" s="30" t="s">
        <v>25</v>
      </c>
      <c r="C22" s="31">
        <v>293</v>
      </c>
      <c r="D22" s="32"/>
      <c r="E22" s="33"/>
      <c r="F22" s="34"/>
      <c r="G22" s="33">
        <f t="shared" si="1"/>
        <v>249.04999999999998</v>
      </c>
      <c r="H22" s="32"/>
      <c r="I22" s="33"/>
      <c r="J22" s="34"/>
      <c r="K22" s="35">
        <v>1</v>
      </c>
      <c r="L22" s="36">
        <v>1</v>
      </c>
      <c r="M22" s="31">
        <f t="shared" si="0"/>
        <v>249.04999999999998</v>
      </c>
    </row>
    <row r="23" spans="2:15" ht="14.25" customHeight="1" x14ac:dyDescent="0.25">
      <c r="B23" s="30" t="s">
        <v>26</v>
      </c>
      <c r="C23" s="31">
        <v>204</v>
      </c>
      <c r="D23" s="32">
        <v>144.82</v>
      </c>
      <c r="E23" s="33">
        <v>103.57</v>
      </c>
      <c r="F23" s="34">
        <f>1-(E23/C23)</f>
        <v>0.49230392156862746</v>
      </c>
      <c r="G23" s="33">
        <f t="shared" si="1"/>
        <v>173.4</v>
      </c>
      <c r="H23" s="32">
        <f>$C23*(1-H$13)</f>
        <v>146.88</v>
      </c>
      <c r="I23" s="33">
        <f>$C23*(1-I$13)</f>
        <v>153</v>
      </c>
      <c r="J23" s="34">
        <f>$C23*(1-J$13)</f>
        <v>142.79999999999998</v>
      </c>
      <c r="K23" s="35">
        <v>12</v>
      </c>
      <c r="L23" s="36">
        <v>1</v>
      </c>
      <c r="M23" s="31">
        <f t="shared" si="0"/>
        <v>2080.8000000000002</v>
      </c>
    </row>
    <row r="24" spans="2:15" ht="14.25" customHeight="1" x14ac:dyDescent="0.25">
      <c r="B24" s="30" t="s">
        <v>27</v>
      </c>
      <c r="C24" s="31">
        <v>177.3</v>
      </c>
      <c r="D24" s="32"/>
      <c r="E24" s="33"/>
      <c r="F24" s="33"/>
      <c r="G24" s="33">
        <v>150.69999999999999</v>
      </c>
      <c r="H24" s="33"/>
      <c r="I24" s="33"/>
      <c r="J24" s="34"/>
      <c r="K24" s="35"/>
      <c r="L24" s="36"/>
      <c r="M24" s="31">
        <f>L24*K24*G24</f>
        <v>0</v>
      </c>
    </row>
    <row r="25" spans="2:15" ht="15" customHeight="1" thickBot="1" x14ac:dyDescent="0.3">
      <c r="B25" s="38" t="s">
        <v>28</v>
      </c>
      <c r="C25" s="39">
        <v>150.6</v>
      </c>
      <c r="D25" s="40"/>
      <c r="E25" s="41"/>
      <c r="F25" s="41"/>
      <c r="G25" s="42">
        <f>C25*(1-G$13)</f>
        <v>128.01</v>
      </c>
      <c r="H25" s="41"/>
      <c r="I25" s="41"/>
      <c r="J25" s="43"/>
      <c r="K25" s="44"/>
      <c r="L25" s="45"/>
      <c r="M25" s="39">
        <f>L25*K25*G25</f>
        <v>0</v>
      </c>
    </row>
    <row r="26" spans="2:15" ht="14.25" customHeight="1" x14ac:dyDescent="0.25">
      <c r="B26" s="46" t="s">
        <v>29</v>
      </c>
      <c r="C26" s="47">
        <v>430.1</v>
      </c>
      <c r="D26" s="48"/>
      <c r="E26" s="49"/>
      <c r="F26" s="50"/>
      <c r="G26" s="49">
        <f t="shared" si="1"/>
        <v>365.58500000000004</v>
      </c>
      <c r="H26" s="48"/>
      <c r="I26" s="49"/>
      <c r="J26" s="50"/>
      <c r="K26" s="51"/>
      <c r="L26" s="52"/>
      <c r="M26" s="53">
        <f t="shared" si="0"/>
        <v>0</v>
      </c>
    </row>
    <row r="27" spans="2:15" ht="14.25" customHeight="1" x14ac:dyDescent="0.25">
      <c r="B27" s="54" t="s">
        <v>30</v>
      </c>
      <c r="C27" s="55">
        <v>327.75</v>
      </c>
      <c r="D27" s="32"/>
      <c r="E27" s="33"/>
      <c r="F27" s="34"/>
      <c r="G27" s="33">
        <f t="shared" si="1"/>
        <v>278.58749999999998</v>
      </c>
      <c r="H27" s="32"/>
      <c r="I27" s="33"/>
      <c r="J27" s="34"/>
      <c r="K27" s="35"/>
      <c r="L27" s="36"/>
      <c r="M27" s="31">
        <f t="shared" si="0"/>
        <v>0</v>
      </c>
    </row>
    <row r="28" spans="2:15" ht="15.75" customHeight="1" x14ac:dyDescent="0.25">
      <c r="B28" s="54" t="s">
        <v>31</v>
      </c>
      <c r="C28" s="55">
        <v>297</v>
      </c>
      <c r="D28" s="32"/>
      <c r="E28" s="33"/>
      <c r="F28" s="34"/>
      <c r="G28" s="33">
        <f t="shared" si="1"/>
        <v>252.45</v>
      </c>
      <c r="H28" s="32"/>
      <c r="I28" s="33"/>
      <c r="J28" s="34"/>
      <c r="K28" s="35"/>
      <c r="L28" s="36"/>
      <c r="M28" s="31">
        <f t="shared" si="0"/>
        <v>0</v>
      </c>
    </row>
    <row r="29" spans="2:15" ht="15.75" customHeight="1" x14ac:dyDescent="0.25">
      <c r="B29" s="54" t="s">
        <v>32</v>
      </c>
      <c r="C29" s="55">
        <v>266.3</v>
      </c>
      <c r="D29" s="32"/>
      <c r="E29" s="33"/>
      <c r="F29" s="34"/>
      <c r="G29" s="33">
        <f t="shared" si="1"/>
        <v>226.35499999999999</v>
      </c>
      <c r="H29" s="32"/>
      <c r="I29" s="33"/>
      <c r="J29" s="34"/>
      <c r="K29" s="35"/>
      <c r="L29" s="36"/>
      <c r="M29" s="31">
        <f t="shared" si="0"/>
        <v>0</v>
      </c>
    </row>
    <row r="30" spans="2:15" ht="14.25" customHeight="1" x14ac:dyDescent="0.25">
      <c r="B30" s="54" t="s">
        <v>33</v>
      </c>
      <c r="C30" s="55">
        <v>384.1</v>
      </c>
      <c r="D30" s="32"/>
      <c r="E30" s="33"/>
      <c r="F30" s="34"/>
      <c r="G30" s="33">
        <f t="shared" si="1"/>
        <v>326.48500000000001</v>
      </c>
      <c r="H30" s="32"/>
      <c r="I30" s="33"/>
      <c r="J30" s="34"/>
      <c r="K30" s="35"/>
      <c r="L30" s="36"/>
      <c r="M30" s="31">
        <f t="shared" si="0"/>
        <v>0</v>
      </c>
    </row>
    <row r="31" spans="2:15" ht="15" customHeight="1" x14ac:dyDescent="0.25">
      <c r="B31" s="54" t="s">
        <v>34</v>
      </c>
      <c r="C31" s="55">
        <v>281.75</v>
      </c>
      <c r="D31" s="32"/>
      <c r="E31" s="33"/>
      <c r="F31" s="34"/>
      <c r="G31" s="33">
        <f t="shared" si="1"/>
        <v>239.48749999999998</v>
      </c>
      <c r="H31" s="32"/>
      <c r="I31" s="33"/>
      <c r="J31" s="34"/>
      <c r="K31" s="35"/>
      <c r="L31" s="36"/>
      <c r="M31" s="31">
        <f t="shared" si="0"/>
        <v>0</v>
      </c>
    </row>
    <row r="32" spans="2:15" ht="15" customHeight="1" x14ac:dyDescent="0.25">
      <c r="B32" s="54" t="s">
        <v>35</v>
      </c>
      <c r="C32" s="55">
        <v>251</v>
      </c>
      <c r="D32" s="32"/>
      <c r="E32" s="33"/>
      <c r="F32" s="34"/>
      <c r="G32" s="33">
        <f t="shared" si="1"/>
        <v>213.35</v>
      </c>
      <c r="H32" s="32"/>
      <c r="I32" s="33"/>
      <c r="J32" s="34"/>
      <c r="K32" s="35"/>
      <c r="L32" s="36"/>
      <c r="M32" s="31">
        <f t="shared" si="0"/>
        <v>0</v>
      </c>
    </row>
    <row r="33" spans="2:15" ht="15" customHeight="1" x14ac:dyDescent="0.25">
      <c r="B33" s="54" t="s">
        <v>36</v>
      </c>
      <c r="C33" s="55">
        <v>220.3</v>
      </c>
      <c r="D33" s="32"/>
      <c r="E33" s="33"/>
      <c r="F33" s="34"/>
      <c r="G33" s="33">
        <f t="shared" si="1"/>
        <v>187.255</v>
      </c>
      <c r="H33" s="32"/>
      <c r="I33" s="33"/>
      <c r="J33" s="34"/>
      <c r="K33" s="35"/>
      <c r="L33" s="36"/>
      <c r="M33" s="31">
        <f t="shared" si="0"/>
        <v>0</v>
      </c>
    </row>
    <row r="34" spans="2:15" ht="14.25" customHeight="1" x14ac:dyDescent="0.25">
      <c r="B34" s="54" t="s">
        <v>37</v>
      </c>
      <c r="C34" s="55">
        <v>337</v>
      </c>
      <c r="D34" s="32"/>
      <c r="E34" s="33"/>
      <c r="F34" s="34"/>
      <c r="G34" s="33">
        <f t="shared" si="1"/>
        <v>286.45</v>
      </c>
      <c r="H34" s="32"/>
      <c r="I34" s="33"/>
      <c r="J34" s="34"/>
      <c r="K34" s="35"/>
      <c r="L34" s="36"/>
      <c r="M34" s="31">
        <f t="shared" si="0"/>
        <v>0</v>
      </c>
    </row>
    <row r="35" spans="2:15" ht="15" customHeight="1" x14ac:dyDescent="0.25">
      <c r="B35" s="54" t="s">
        <v>38</v>
      </c>
      <c r="C35" s="55">
        <v>234.6</v>
      </c>
      <c r="D35" s="32"/>
      <c r="E35" s="33"/>
      <c r="F35" s="34"/>
      <c r="G35" s="33">
        <f t="shared" si="1"/>
        <v>199.41</v>
      </c>
      <c r="H35" s="32"/>
      <c r="I35" s="33"/>
      <c r="J35" s="34"/>
      <c r="K35" s="35"/>
      <c r="L35" s="36"/>
      <c r="M35" s="31">
        <f t="shared" si="0"/>
        <v>0</v>
      </c>
    </row>
    <row r="36" spans="2:15" ht="15" customHeight="1" x14ac:dyDescent="0.25">
      <c r="B36" s="54" t="s">
        <v>39</v>
      </c>
      <c r="C36" s="56">
        <v>203.9</v>
      </c>
      <c r="D36" s="57"/>
      <c r="E36" s="58"/>
      <c r="F36" s="59"/>
      <c r="G36" s="58">
        <f t="shared" si="1"/>
        <v>173.315</v>
      </c>
      <c r="H36" s="57"/>
      <c r="I36" s="58"/>
      <c r="J36" s="59"/>
      <c r="K36" s="60"/>
      <c r="L36" s="61"/>
      <c r="M36" s="62">
        <f t="shared" si="0"/>
        <v>0</v>
      </c>
    </row>
    <row r="37" spans="2:15" ht="16.5" customHeight="1" thickBot="1" x14ac:dyDescent="0.3">
      <c r="B37" s="63" t="s">
        <v>40</v>
      </c>
      <c r="C37" s="64">
        <v>173.2</v>
      </c>
      <c r="D37" s="65"/>
      <c r="E37" s="42"/>
      <c r="F37" s="66"/>
      <c r="G37" s="42">
        <f t="shared" si="1"/>
        <v>147.22</v>
      </c>
      <c r="H37" s="65"/>
      <c r="I37" s="42"/>
      <c r="J37" s="66"/>
      <c r="K37" s="67"/>
      <c r="L37" s="68"/>
      <c r="M37" s="39">
        <f t="shared" si="0"/>
        <v>0</v>
      </c>
    </row>
    <row r="38" spans="2:15" ht="14.4" thickBot="1" x14ac:dyDescent="0.3">
      <c r="B38" s="69" t="s">
        <v>41</v>
      </c>
      <c r="C38" s="70"/>
      <c r="D38" s="71"/>
      <c r="E38" s="72"/>
      <c r="F38" s="73"/>
      <c r="G38" s="72"/>
      <c r="H38" s="71"/>
      <c r="I38" s="72"/>
      <c r="J38" s="73"/>
      <c r="K38" s="74"/>
      <c r="L38" s="75"/>
      <c r="M38" s="70"/>
    </row>
    <row r="39" spans="2:15" ht="15" customHeight="1" x14ac:dyDescent="0.25">
      <c r="B39" s="46" t="s">
        <v>42</v>
      </c>
      <c r="C39" s="24">
        <v>267</v>
      </c>
      <c r="D39" s="24"/>
      <c r="E39" s="24"/>
      <c r="F39" s="76"/>
      <c r="G39" s="26">
        <f t="shared" si="1"/>
        <v>226.95</v>
      </c>
      <c r="H39" s="77"/>
      <c r="I39" s="24"/>
      <c r="J39" s="24"/>
      <c r="K39" s="78"/>
      <c r="L39" s="28"/>
      <c r="M39" s="77">
        <f t="shared" ref="M39:M54" si="2">L39*K39*G39</f>
        <v>0</v>
      </c>
    </row>
    <row r="40" spans="2:15" ht="15" customHeight="1" x14ac:dyDescent="0.25">
      <c r="B40" s="54" t="s">
        <v>43</v>
      </c>
      <c r="C40" s="31">
        <v>178</v>
      </c>
      <c r="D40" s="31"/>
      <c r="E40" s="31">
        <v>89.1</v>
      </c>
      <c r="F40" s="79"/>
      <c r="G40" s="33">
        <f t="shared" si="1"/>
        <v>151.29999999999998</v>
      </c>
      <c r="H40" s="55"/>
      <c r="I40" s="31"/>
      <c r="J40" s="31"/>
      <c r="K40" s="80"/>
      <c r="L40" s="35"/>
      <c r="M40" s="55">
        <f t="shared" si="2"/>
        <v>0</v>
      </c>
    </row>
    <row r="41" spans="2:15" ht="15" customHeight="1" x14ac:dyDescent="0.25">
      <c r="B41" s="54" t="s">
        <v>44</v>
      </c>
      <c r="C41" s="31">
        <v>151.30000000000001</v>
      </c>
      <c r="D41" s="31"/>
      <c r="E41" s="31"/>
      <c r="F41" s="79"/>
      <c r="G41" s="33">
        <v>128.6</v>
      </c>
      <c r="H41" s="55"/>
      <c r="I41" s="31"/>
      <c r="J41" s="31"/>
      <c r="K41" s="80"/>
      <c r="L41" s="35"/>
      <c r="M41" s="55">
        <f t="shared" si="2"/>
        <v>0</v>
      </c>
    </row>
    <row r="42" spans="2:15" ht="14.25" customHeight="1" x14ac:dyDescent="0.25">
      <c r="B42" s="54" t="s">
        <v>45</v>
      </c>
      <c r="C42" s="81">
        <v>124.6</v>
      </c>
      <c r="D42" s="82"/>
      <c r="E42" s="82">
        <v>30.68</v>
      </c>
      <c r="F42" s="83"/>
      <c r="G42" s="33">
        <f t="shared" si="1"/>
        <v>105.91</v>
      </c>
      <c r="H42" s="55"/>
      <c r="I42" s="31"/>
      <c r="J42" s="31"/>
      <c r="K42" s="80"/>
      <c r="L42" s="35"/>
      <c r="M42" s="55">
        <f t="shared" si="2"/>
        <v>0</v>
      </c>
    </row>
    <row r="43" spans="2:15" ht="15.75" customHeight="1" x14ac:dyDescent="0.25">
      <c r="B43" s="84" t="s">
        <v>46</v>
      </c>
      <c r="C43" s="81">
        <v>307.10000000000002</v>
      </c>
      <c r="D43" s="31"/>
      <c r="E43" s="31"/>
      <c r="F43" s="79"/>
      <c r="G43" s="33">
        <f t="shared" si="1"/>
        <v>261.03500000000003</v>
      </c>
      <c r="H43" s="55"/>
      <c r="I43" s="31"/>
      <c r="J43" s="31"/>
      <c r="K43" s="80"/>
      <c r="L43" s="35"/>
      <c r="M43" s="55">
        <f t="shared" si="2"/>
        <v>0</v>
      </c>
    </row>
    <row r="44" spans="2:15" ht="14.25" customHeight="1" x14ac:dyDescent="0.25">
      <c r="B44" s="54" t="s">
        <v>47</v>
      </c>
      <c r="C44" s="81">
        <v>204.7</v>
      </c>
      <c r="D44" s="31"/>
      <c r="E44" s="31"/>
      <c r="F44" s="79"/>
      <c r="G44" s="33">
        <f t="shared" si="1"/>
        <v>173.99499999999998</v>
      </c>
      <c r="H44" s="55"/>
      <c r="I44" s="31"/>
      <c r="J44" s="31"/>
      <c r="K44" s="80"/>
      <c r="L44" s="35"/>
      <c r="M44" s="55">
        <f t="shared" si="2"/>
        <v>0</v>
      </c>
    </row>
    <row r="45" spans="2:15" ht="14.25" customHeight="1" x14ac:dyDescent="0.25">
      <c r="B45" s="54" t="s">
        <v>48</v>
      </c>
      <c r="C45" s="81">
        <v>174</v>
      </c>
      <c r="D45" s="31"/>
      <c r="E45" s="31"/>
      <c r="F45" s="79"/>
      <c r="G45" s="33">
        <f t="shared" si="1"/>
        <v>147.9</v>
      </c>
      <c r="H45" s="55"/>
      <c r="I45" s="31"/>
      <c r="J45" s="31"/>
      <c r="K45" s="80"/>
      <c r="L45" s="35"/>
      <c r="M45" s="55">
        <f t="shared" si="2"/>
        <v>0</v>
      </c>
    </row>
    <row r="46" spans="2:15" ht="16.5" customHeight="1" thickBot="1" x14ac:dyDescent="0.3">
      <c r="B46" s="85" t="s">
        <v>49</v>
      </c>
      <c r="C46" s="86">
        <v>143.30000000000001</v>
      </c>
      <c r="D46" s="87"/>
      <c r="E46" s="87"/>
      <c r="F46" s="88"/>
      <c r="G46" s="42">
        <v>121.8</v>
      </c>
      <c r="H46" s="64"/>
      <c r="I46" s="39"/>
      <c r="J46" s="39"/>
      <c r="K46" s="89"/>
      <c r="L46" s="67"/>
      <c r="M46" s="64">
        <f t="shared" si="2"/>
        <v>0</v>
      </c>
    </row>
    <row r="47" spans="2:15" s="90" customFormat="1" ht="16.5" customHeight="1" x14ac:dyDescent="0.25">
      <c r="B47" s="91" t="s">
        <v>50</v>
      </c>
      <c r="C47" s="24">
        <v>25</v>
      </c>
      <c r="D47" s="24">
        <v>33.6</v>
      </c>
      <c r="E47" s="24">
        <v>13.3</v>
      </c>
      <c r="F47" s="76">
        <f t="shared" ref="F47:F54" si="3">1-(E47/C47)</f>
        <v>0.46799999999999997</v>
      </c>
      <c r="G47" s="26">
        <f t="shared" si="1"/>
        <v>21.25</v>
      </c>
      <c r="H47" s="77">
        <f t="shared" ref="H47:J54" si="4">$C47*(1-H$13)</f>
        <v>18</v>
      </c>
      <c r="I47" s="24">
        <f t="shared" si="4"/>
        <v>18.75</v>
      </c>
      <c r="J47" s="24">
        <f t="shared" si="4"/>
        <v>17.5</v>
      </c>
      <c r="K47" s="78"/>
      <c r="L47" s="28"/>
      <c r="M47" s="77">
        <f t="shared" si="2"/>
        <v>0</v>
      </c>
    </row>
    <row r="48" spans="2:15" ht="15" customHeight="1" x14ac:dyDescent="0.25">
      <c r="B48" s="54" t="s">
        <v>51</v>
      </c>
      <c r="C48" s="31">
        <v>61</v>
      </c>
      <c r="D48" s="31">
        <v>50</v>
      </c>
      <c r="E48" s="31">
        <v>30.09</v>
      </c>
      <c r="F48" s="79">
        <f t="shared" si="3"/>
        <v>0.50672131147540989</v>
      </c>
      <c r="G48" s="33">
        <f t="shared" si="1"/>
        <v>51.85</v>
      </c>
      <c r="H48" s="55">
        <f t="shared" si="4"/>
        <v>43.92</v>
      </c>
      <c r="I48" s="31">
        <f t="shared" si="4"/>
        <v>45.75</v>
      </c>
      <c r="J48" s="31">
        <f t="shared" si="4"/>
        <v>42.699999999999996</v>
      </c>
      <c r="K48" s="80"/>
      <c r="L48" s="35"/>
      <c r="M48" s="55">
        <f t="shared" si="2"/>
        <v>0</v>
      </c>
      <c r="O48" s="37"/>
    </row>
    <row r="49" spans="1:13" s="90" customFormat="1" ht="15.75" customHeight="1" x14ac:dyDescent="0.25">
      <c r="B49" s="92" t="s">
        <v>52</v>
      </c>
      <c r="C49" s="31">
        <v>15.3</v>
      </c>
      <c r="D49" s="31">
        <v>18.100000000000001</v>
      </c>
      <c r="E49" s="31">
        <v>7.52</v>
      </c>
      <c r="F49" s="79">
        <f t="shared" si="3"/>
        <v>0.50849673202614376</v>
      </c>
      <c r="G49" s="33">
        <v>13</v>
      </c>
      <c r="H49" s="55">
        <f t="shared" si="4"/>
        <v>11.016</v>
      </c>
      <c r="I49" s="31">
        <f t="shared" si="4"/>
        <v>11.475000000000001</v>
      </c>
      <c r="J49" s="31">
        <f t="shared" si="4"/>
        <v>10.709999999999999</v>
      </c>
      <c r="K49" s="80"/>
      <c r="L49" s="35"/>
      <c r="M49" s="55">
        <f>L49*K49*G49</f>
        <v>0</v>
      </c>
    </row>
    <row r="50" spans="1:13" ht="16.5" customHeight="1" x14ac:dyDescent="0.25">
      <c r="B50" s="54" t="s">
        <v>53</v>
      </c>
      <c r="C50" s="31">
        <v>5.0999999999999996</v>
      </c>
      <c r="D50" s="31">
        <v>0</v>
      </c>
      <c r="E50" s="31">
        <v>3.3</v>
      </c>
      <c r="F50" s="79">
        <f t="shared" si="3"/>
        <v>0.3529411764705882</v>
      </c>
      <c r="G50" s="33">
        <f t="shared" si="1"/>
        <v>4.335</v>
      </c>
      <c r="H50" s="55">
        <f t="shared" si="4"/>
        <v>3.6719999999999997</v>
      </c>
      <c r="I50" s="31">
        <f t="shared" si="4"/>
        <v>3.8249999999999997</v>
      </c>
      <c r="J50" s="31">
        <f t="shared" si="4"/>
        <v>3.5699999999999994</v>
      </c>
      <c r="K50" s="80"/>
      <c r="L50" s="35"/>
      <c r="M50" s="55">
        <f>L50*K50*G50</f>
        <v>0</v>
      </c>
    </row>
    <row r="51" spans="1:13" s="90" customFormat="1" ht="15.75" customHeight="1" x14ac:dyDescent="0.25">
      <c r="B51" s="93" t="s">
        <v>54</v>
      </c>
      <c r="C51" s="53">
        <v>83</v>
      </c>
      <c r="D51" s="53">
        <v>76</v>
      </c>
      <c r="E51" s="53">
        <v>40.5</v>
      </c>
      <c r="F51" s="94">
        <f t="shared" si="3"/>
        <v>0.51204819277108427</v>
      </c>
      <c r="G51" s="33">
        <f t="shared" si="1"/>
        <v>70.55</v>
      </c>
      <c r="H51" s="47">
        <f t="shared" si="4"/>
        <v>59.76</v>
      </c>
      <c r="I51" s="53">
        <f t="shared" si="4"/>
        <v>62.25</v>
      </c>
      <c r="J51" s="53">
        <f t="shared" si="4"/>
        <v>58.099999999999994</v>
      </c>
      <c r="K51" s="95"/>
      <c r="L51" s="51"/>
      <c r="M51" s="47">
        <f t="shared" si="2"/>
        <v>0</v>
      </c>
    </row>
    <row r="52" spans="1:13" ht="15.75" customHeight="1" x14ac:dyDescent="0.25">
      <c r="B52" s="54" t="s">
        <v>55</v>
      </c>
      <c r="C52" s="31">
        <v>114</v>
      </c>
      <c r="D52" s="31">
        <v>250</v>
      </c>
      <c r="E52" s="31">
        <v>61.33</v>
      </c>
      <c r="F52" s="79">
        <f t="shared" si="3"/>
        <v>0.4620175438596491</v>
      </c>
      <c r="G52" s="33">
        <f t="shared" si="1"/>
        <v>96.899999999999991</v>
      </c>
      <c r="H52" s="55">
        <f t="shared" si="4"/>
        <v>82.08</v>
      </c>
      <c r="I52" s="31">
        <f t="shared" si="4"/>
        <v>85.5</v>
      </c>
      <c r="J52" s="31">
        <f t="shared" si="4"/>
        <v>79.8</v>
      </c>
      <c r="K52" s="80"/>
      <c r="L52" s="35"/>
      <c r="M52" s="55">
        <f t="shared" si="2"/>
        <v>0</v>
      </c>
    </row>
    <row r="53" spans="1:13" ht="16.5" customHeight="1" x14ac:dyDescent="0.25">
      <c r="B53" s="54" t="s">
        <v>56</v>
      </c>
      <c r="C53" s="31">
        <v>170</v>
      </c>
      <c r="D53" s="31">
        <v>300</v>
      </c>
      <c r="E53" s="31">
        <v>92</v>
      </c>
      <c r="F53" s="79">
        <f t="shared" si="3"/>
        <v>0.45882352941176474</v>
      </c>
      <c r="G53" s="33">
        <f t="shared" si="1"/>
        <v>144.5</v>
      </c>
      <c r="H53" s="55">
        <f t="shared" si="4"/>
        <v>122.39999999999999</v>
      </c>
      <c r="I53" s="31">
        <f t="shared" si="4"/>
        <v>127.5</v>
      </c>
      <c r="J53" s="31">
        <f t="shared" si="4"/>
        <v>118.99999999999999</v>
      </c>
      <c r="K53" s="80"/>
      <c r="L53" s="35"/>
      <c r="M53" s="55">
        <f t="shared" si="2"/>
        <v>0</v>
      </c>
    </row>
    <row r="54" spans="1:13" ht="15.75" customHeight="1" thickBot="1" x14ac:dyDescent="0.3">
      <c r="B54" s="85" t="s">
        <v>57</v>
      </c>
      <c r="C54" s="39">
        <v>459</v>
      </c>
      <c r="D54" s="39">
        <v>600</v>
      </c>
      <c r="E54" s="39">
        <v>246.47</v>
      </c>
      <c r="F54" s="96">
        <f t="shared" si="3"/>
        <v>0.46302832244008718</v>
      </c>
      <c r="G54" s="42">
        <f t="shared" si="1"/>
        <v>390.15</v>
      </c>
      <c r="H54" s="64">
        <f t="shared" si="4"/>
        <v>330.47999999999996</v>
      </c>
      <c r="I54" s="39">
        <f t="shared" si="4"/>
        <v>344.25</v>
      </c>
      <c r="J54" s="39">
        <f t="shared" si="4"/>
        <v>321.29999999999995</v>
      </c>
      <c r="K54" s="89"/>
      <c r="L54" s="67"/>
      <c r="M54" s="64">
        <f t="shared" si="2"/>
        <v>0</v>
      </c>
    </row>
    <row r="55" spans="1:13" ht="18.75" customHeight="1" thickBot="1" x14ac:dyDescent="0.3">
      <c r="A55" t="s">
        <v>58</v>
      </c>
      <c r="B55" s="97" t="s">
        <v>59</v>
      </c>
      <c r="C55" s="98"/>
      <c r="D55" s="98"/>
      <c r="E55" s="99"/>
      <c r="F55" s="100"/>
      <c r="G55" s="101"/>
      <c r="H55" s="101"/>
      <c r="I55" s="101"/>
      <c r="J55" s="101"/>
      <c r="K55" s="20" t="s">
        <v>60</v>
      </c>
      <c r="L55" s="102"/>
      <c r="M55" s="103">
        <f>SUM(M14:M54)</f>
        <v>2329.8500000000004</v>
      </c>
    </row>
    <row r="56" spans="1:13" ht="18" customHeight="1" thickBot="1" x14ac:dyDescent="0.3">
      <c r="C56" s="4"/>
      <c r="D56" s="4"/>
      <c r="E56" s="4"/>
      <c r="F56" s="4"/>
      <c r="G56" s="4"/>
      <c r="K56" s="12" t="s">
        <v>61</v>
      </c>
      <c r="L56" s="104">
        <v>0.17</v>
      </c>
      <c r="M56" s="105">
        <f>M55*L56</f>
        <v>396.07450000000011</v>
      </c>
    </row>
    <row r="57" spans="1:13" ht="15.75" customHeight="1" thickBot="1" x14ac:dyDescent="0.35">
      <c r="B57" s="106" t="s">
        <v>63</v>
      </c>
      <c r="D57" s="4"/>
      <c r="E57" s="4"/>
      <c r="F57" s="4"/>
      <c r="G57" s="4"/>
      <c r="K57" s="115" t="s">
        <v>62</v>
      </c>
      <c r="L57" s="116"/>
      <c r="M57" s="117">
        <f>SUM(M55:M56)</f>
        <v>2725.9245000000005</v>
      </c>
    </row>
    <row r="58" spans="1:13" ht="15.6" x14ac:dyDescent="0.3">
      <c r="B58" s="118" t="s">
        <v>65</v>
      </c>
      <c r="D58" s="4"/>
      <c r="E58" s="4"/>
      <c r="F58" s="4"/>
      <c r="G58" s="4"/>
      <c r="K58" s="107"/>
      <c r="L58" s="107"/>
      <c r="M58" s="108"/>
    </row>
    <row r="59" spans="1:13" ht="17.25" customHeight="1" x14ac:dyDescent="0.3">
      <c r="B59" s="118"/>
      <c r="D59" s="4"/>
      <c r="E59" s="4"/>
      <c r="F59" s="4"/>
      <c r="G59" s="4"/>
      <c r="K59" s="107"/>
      <c r="L59" s="107"/>
      <c r="M59" s="108"/>
    </row>
    <row r="60" spans="1:13" ht="15.75" customHeight="1" x14ac:dyDescent="0.3">
      <c r="B60" s="119" t="s">
        <v>66</v>
      </c>
      <c r="C60" s="4"/>
      <c r="D60" s="4"/>
      <c r="E60" s="4"/>
      <c r="F60" s="4"/>
      <c r="G60" s="4"/>
    </row>
    <row r="61" spans="1:13" ht="12" customHeight="1" x14ac:dyDescent="0.3">
      <c r="B61" s="119"/>
      <c r="C61" s="4"/>
      <c r="D61" s="4"/>
      <c r="E61" s="4"/>
      <c r="F61" s="4"/>
      <c r="G61" s="4"/>
    </row>
    <row r="62" spans="1:13" x14ac:dyDescent="0.25">
      <c r="B62" s="120" t="s">
        <v>67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</row>
    <row r="63" spans="1:13" ht="17.399999999999999" x14ac:dyDescent="0.3">
      <c r="B63" s="122" t="s">
        <v>68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</row>
    <row r="64" spans="1:13" ht="17.399999999999999" x14ac:dyDescent="0.3">
      <c r="B64" s="119" t="s">
        <v>69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4" t="s">
        <v>70</v>
      </c>
      <c r="M65" s="123"/>
    </row>
    <row r="66" spans="2:13" ht="15.6" x14ac:dyDescent="0.3">
      <c r="L66" s="1" t="s">
        <v>72</v>
      </c>
    </row>
  </sheetData>
  <pageMargins left="0.23622047244094491" right="0.23622047244094491" top="0.74803149606299213" bottom="0.74803149606299213" header="0.31496062992125984" footer="0.31496062992125984"/>
  <pageSetup paperSize="9" scale="74" fitToWidth="2" orientation="portrait" r:id="rId1"/>
  <headerFooter>
    <oddHeader>&amp;L                  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66"/>
  <sheetViews>
    <sheetView rightToLeft="1" topLeftCell="A4" workbookViewId="0">
      <selection activeCell="B10" sqref="B10"/>
    </sheetView>
  </sheetViews>
  <sheetFormatPr defaultRowHeight="13.8" x14ac:dyDescent="0.25"/>
  <cols>
    <col min="1" max="1" width="3.3984375" customWidth="1"/>
    <col min="2" max="2" width="30.69921875" customWidth="1"/>
    <col min="3" max="3" width="11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9.8984375" customWidth="1"/>
    <col min="14" max="14" width="3" customWidth="1"/>
    <col min="257" max="257" width="3.3984375" customWidth="1"/>
    <col min="258" max="258" width="30.69921875" customWidth="1"/>
    <col min="259" max="259" width="11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3" customWidth="1"/>
    <col min="513" max="513" width="3.3984375" customWidth="1"/>
    <col min="514" max="514" width="30.69921875" customWidth="1"/>
    <col min="515" max="515" width="11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3" customWidth="1"/>
    <col min="769" max="769" width="3.3984375" customWidth="1"/>
    <col min="770" max="770" width="30.69921875" customWidth="1"/>
    <col min="771" max="771" width="11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3" customWidth="1"/>
    <col min="1025" max="1025" width="3.3984375" customWidth="1"/>
    <col min="1026" max="1026" width="30.69921875" customWidth="1"/>
    <col min="1027" max="1027" width="11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3" customWidth="1"/>
    <col min="1281" max="1281" width="3.3984375" customWidth="1"/>
    <col min="1282" max="1282" width="30.69921875" customWidth="1"/>
    <col min="1283" max="1283" width="11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3" customWidth="1"/>
    <col min="1537" max="1537" width="3.3984375" customWidth="1"/>
    <col min="1538" max="1538" width="30.69921875" customWidth="1"/>
    <col min="1539" max="1539" width="11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3" customWidth="1"/>
    <col min="1793" max="1793" width="3.3984375" customWidth="1"/>
    <col min="1794" max="1794" width="30.69921875" customWidth="1"/>
    <col min="1795" max="1795" width="11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3" customWidth="1"/>
    <col min="2049" max="2049" width="3.3984375" customWidth="1"/>
    <col min="2050" max="2050" width="30.69921875" customWidth="1"/>
    <col min="2051" max="2051" width="11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3" customWidth="1"/>
    <col min="2305" max="2305" width="3.3984375" customWidth="1"/>
    <col min="2306" max="2306" width="30.69921875" customWidth="1"/>
    <col min="2307" max="2307" width="11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3" customWidth="1"/>
    <col min="2561" max="2561" width="3.3984375" customWidth="1"/>
    <col min="2562" max="2562" width="30.69921875" customWidth="1"/>
    <col min="2563" max="2563" width="11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3" customWidth="1"/>
    <col min="2817" max="2817" width="3.3984375" customWidth="1"/>
    <col min="2818" max="2818" width="30.69921875" customWidth="1"/>
    <col min="2819" max="2819" width="11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3" customWidth="1"/>
    <col min="3073" max="3073" width="3.3984375" customWidth="1"/>
    <col min="3074" max="3074" width="30.69921875" customWidth="1"/>
    <col min="3075" max="3075" width="11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3" customWidth="1"/>
    <col min="3329" max="3329" width="3.3984375" customWidth="1"/>
    <col min="3330" max="3330" width="30.69921875" customWidth="1"/>
    <col min="3331" max="3331" width="11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3" customWidth="1"/>
    <col min="3585" max="3585" width="3.3984375" customWidth="1"/>
    <col min="3586" max="3586" width="30.69921875" customWidth="1"/>
    <col min="3587" max="3587" width="11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3" customWidth="1"/>
    <col min="3841" max="3841" width="3.3984375" customWidth="1"/>
    <col min="3842" max="3842" width="30.69921875" customWidth="1"/>
    <col min="3843" max="3843" width="11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3" customWidth="1"/>
    <col min="4097" max="4097" width="3.3984375" customWidth="1"/>
    <col min="4098" max="4098" width="30.69921875" customWidth="1"/>
    <col min="4099" max="4099" width="11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3" customWidth="1"/>
    <col min="4353" max="4353" width="3.3984375" customWidth="1"/>
    <col min="4354" max="4354" width="30.69921875" customWidth="1"/>
    <col min="4355" max="4355" width="11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3" customWidth="1"/>
    <col min="4609" max="4609" width="3.3984375" customWidth="1"/>
    <col min="4610" max="4610" width="30.69921875" customWidth="1"/>
    <col min="4611" max="4611" width="11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3" customWidth="1"/>
    <col min="4865" max="4865" width="3.3984375" customWidth="1"/>
    <col min="4866" max="4866" width="30.69921875" customWidth="1"/>
    <col min="4867" max="4867" width="11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3" customWidth="1"/>
    <col min="5121" max="5121" width="3.3984375" customWidth="1"/>
    <col min="5122" max="5122" width="30.69921875" customWidth="1"/>
    <col min="5123" max="5123" width="11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3" customWidth="1"/>
    <col min="5377" max="5377" width="3.3984375" customWidth="1"/>
    <col min="5378" max="5378" width="30.69921875" customWidth="1"/>
    <col min="5379" max="5379" width="11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3" customWidth="1"/>
    <col min="5633" max="5633" width="3.3984375" customWidth="1"/>
    <col min="5634" max="5634" width="30.69921875" customWidth="1"/>
    <col min="5635" max="5635" width="11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3" customWidth="1"/>
    <col min="5889" max="5889" width="3.3984375" customWidth="1"/>
    <col min="5890" max="5890" width="30.69921875" customWidth="1"/>
    <col min="5891" max="5891" width="11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3" customWidth="1"/>
    <col min="6145" max="6145" width="3.3984375" customWidth="1"/>
    <col min="6146" max="6146" width="30.69921875" customWidth="1"/>
    <col min="6147" max="6147" width="11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3" customWidth="1"/>
    <col min="6401" max="6401" width="3.3984375" customWidth="1"/>
    <col min="6402" max="6402" width="30.69921875" customWidth="1"/>
    <col min="6403" max="6403" width="11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3" customWidth="1"/>
    <col min="6657" max="6657" width="3.3984375" customWidth="1"/>
    <col min="6658" max="6658" width="30.69921875" customWidth="1"/>
    <col min="6659" max="6659" width="11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3" customWidth="1"/>
    <col min="6913" max="6913" width="3.3984375" customWidth="1"/>
    <col min="6914" max="6914" width="30.69921875" customWidth="1"/>
    <col min="6915" max="6915" width="11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3" customWidth="1"/>
    <col min="7169" max="7169" width="3.3984375" customWidth="1"/>
    <col min="7170" max="7170" width="30.69921875" customWidth="1"/>
    <col min="7171" max="7171" width="11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3" customWidth="1"/>
    <col min="7425" max="7425" width="3.3984375" customWidth="1"/>
    <col min="7426" max="7426" width="30.69921875" customWidth="1"/>
    <col min="7427" max="7427" width="11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3" customWidth="1"/>
    <col min="7681" max="7681" width="3.3984375" customWidth="1"/>
    <col min="7682" max="7682" width="30.69921875" customWidth="1"/>
    <col min="7683" max="7683" width="11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3" customWidth="1"/>
    <col min="7937" max="7937" width="3.3984375" customWidth="1"/>
    <col min="7938" max="7938" width="30.69921875" customWidth="1"/>
    <col min="7939" max="7939" width="11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3" customWidth="1"/>
    <col min="8193" max="8193" width="3.3984375" customWidth="1"/>
    <col min="8194" max="8194" width="30.69921875" customWidth="1"/>
    <col min="8195" max="8195" width="11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3" customWidth="1"/>
    <col min="8449" max="8449" width="3.3984375" customWidth="1"/>
    <col min="8450" max="8450" width="30.69921875" customWidth="1"/>
    <col min="8451" max="8451" width="11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3" customWidth="1"/>
    <col min="8705" max="8705" width="3.3984375" customWidth="1"/>
    <col min="8706" max="8706" width="30.69921875" customWidth="1"/>
    <col min="8707" max="8707" width="11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3" customWidth="1"/>
    <col min="8961" max="8961" width="3.3984375" customWidth="1"/>
    <col min="8962" max="8962" width="30.69921875" customWidth="1"/>
    <col min="8963" max="8963" width="11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3" customWidth="1"/>
    <col min="9217" max="9217" width="3.3984375" customWidth="1"/>
    <col min="9218" max="9218" width="30.69921875" customWidth="1"/>
    <col min="9219" max="9219" width="11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3" customWidth="1"/>
    <col min="9473" max="9473" width="3.3984375" customWidth="1"/>
    <col min="9474" max="9474" width="30.69921875" customWidth="1"/>
    <col min="9475" max="9475" width="11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3" customWidth="1"/>
    <col min="9729" max="9729" width="3.3984375" customWidth="1"/>
    <col min="9730" max="9730" width="30.69921875" customWidth="1"/>
    <col min="9731" max="9731" width="11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3" customWidth="1"/>
    <col min="9985" max="9985" width="3.3984375" customWidth="1"/>
    <col min="9986" max="9986" width="30.69921875" customWidth="1"/>
    <col min="9987" max="9987" width="11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3" customWidth="1"/>
    <col min="10241" max="10241" width="3.3984375" customWidth="1"/>
    <col min="10242" max="10242" width="30.69921875" customWidth="1"/>
    <col min="10243" max="10243" width="11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3" customWidth="1"/>
    <col min="10497" max="10497" width="3.3984375" customWidth="1"/>
    <col min="10498" max="10498" width="30.69921875" customWidth="1"/>
    <col min="10499" max="10499" width="11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3" customWidth="1"/>
    <col min="10753" max="10753" width="3.3984375" customWidth="1"/>
    <col min="10754" max="10754" width="30.69921875" customWidth="1"/>
    <col min="10755" max="10755" width="11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3" customWidth="1"/>
    <col min="11009" max="11009" width="3.3984375" customWidth="1"/>
    <col min="11010" max="11010" width="30.69921875" customWidth="1"/>
    <col min="11011" max="11011" width="11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3" customWidth="1"/>
    <col min="11265" max="11265" width="3.3984375" customWidth="1"/>
    <col min="11266" max="11266" width="30.69921875" customWidth="1"/>
    <col min="11267" max="11267" width="11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3" customWidth="1"/>
    <col min="11521" max="11521" width="3.3984375" customWidth="1"/>
    <col min="11522" max="11522" width="30.69921875" customWidth="1"/>
    <col min="11523" max="11523" width="11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3" customWidth="1"/>
    <col min="11777" max="11777" width="3.3984375" customWidth="1"/>
    <col min="11778" max="11778" width="30.69921875" customWidth="1"/>
    <col min="11779" max="11779" width="11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3" customWidth="1"/>
    <col min="12033" max="12033" width="3.3984375" customWidth="1"/>
    <col min="12034" max="12034" width="30.69921875" customWidth="1"/>
    <col min="12035" max="12035" width="11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3" customWidth="1"/>
    <col min="12289" max="12289" width="3.3984375" customWidth="1"/>
    <col min="12290" max="12290" width="30.69921875" customWidth="1"/>
    <col min="12291" max="12291" width="11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3" customWidth="1"/>
    <col min="12545" max="12545" width="3.3984375" customWidth="1"/>
    <col min="12546" max="12546" width="30.69921875" customWidth="1"/>
    <col min="12547" max="12547" width="11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3" customWidth="1"/>
    <col min="12801" max="12801" width="3.3984375" customWidth="1"/>
    <col min="12802" max="12802" width="30.69921875" customWidth="1"/>
    <col min="12803" max="12803" width="11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3" customWidth="1"/>
    <col min="13057" max="13057" width="3.3984375" customWidth="1"/>
    <col min="13058" max="13058" width="30.69921875" customWidth="1"/>
    <col min="13059" max="13059" width="11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3" customWidth="1"/>
    <col min="13313" max="13313" width="3.3984375" customWidth="1"/>
    <col min="13314" max="13314" width="30.69921875" customWidth="1"/>
    <col min="13315" max="13315" width="11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3" customWidth="1"/>
    <col min="13569" max="13569" width="3.3984375" customWidth="1"/>
    <col min="13570" max="13570" width="30.69921875" customWidth="1"/>
    <col min="13571" max="13571" width="11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3" customWidth="1"/>
    <col min="13825" max="13825" width="3.3984375" customWidth="1"/>
    <col min="13826" max="13826" width="30.69921875" customWidth="1"/>
    <col min="13827" max="13827" width="11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3" customWidth="1"/>
    <col min="14081" max="14081" width="3.3984375" customWidth="1"/>
    <col min="14082" max="14082" width="30.69921875" customWidth="1"/>
    <col min="14083" max="14083" width="11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3" customWidth="1"/>
    <col min="14337" max="14337" width="3.3984375" customWidth="1"/>
    <col min="14338" max="14338" width="30.69921875" customWidth="1"/>
    <col min="14339" max="14339" width="11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3" customWidth="1"/>
    <col min="14593" max="14593" width="3.3984375" customWidth="1"/>
    <col min="14594" max="14594" width="30.69921875" customWidth="1"/>
    <col min="14595" max="14595" width="11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3" customWidth="1"/>
    <col min="14849" max="14849" width="3.3984375" customWidth="1"/>
    <col min="14850" max="14850" width="30.69921875" customWidth="1"/>
    <col min="14851" max="14851" width="11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3" customWidth="1"/>
    <col min="15105" max="15105" width="3.3984375" customWidth="1"/>
    <col min="15106" max="15106" width="30.69921875" customWidth="1"/>
    <col min="15107" max="15107" width="11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3" customWidth="1"/>
    <col min="15361" max="15361" width="3.3984375" customWidth="1"/>
    <col min="15362" max="15362" width="30.69921875" customWidth="1"/>
    <col min="15363" max="15363" width="11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3" customWidth="1"/>
    <col min="15617" max="15617" width="3.3984375" customWidth="1"/>
    <col min="15618" max="15618" width="30.69921875" customWidth="1"/>
    <col min="15619" max="15619" width="11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3" customWidth="1"/>
    <col min="15873" max="15873" width="3.3984375" customWidth="1"/>
    <col min="15874" max="15874" width="30.69921875" customWidth="1"/>
    <col min="15875" max="15875" width="11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3" customWidth="1"/>
    <col min="16129" max="16129" width="3.3984375" customWidth="1"/>
    <col min="16130" max="16130" width="30.69921875" customWidth="1"/>
    <col min="16131" max="16131" width="11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3" customWidth="1"/>
  </cols>
  <sheetData>
    <row r="6" spans="2:14" x14ac:dyDescent="0.25">
      <c r="B6" s="126" t="s">
        <v>64</v>
      </c>
    </row>
    <row r="7" spans="2:14" x14ac:dyDescent="0.25">
      <c r="B7" t="s">
        <v>73</v>
      </c>
    </row>
    <row r="8" spans="2:14" ht="16.5" customHeight="1" x14ac:dyDescent="0.3">
      <c r="B8" s="137"/>
      <c r="C8" s="127"/>
      <c r="D8" s="127"/>
      <c r="E8" s="127"/>
      <c r="F8" s="127"/>
      <c r="G8" s="3"/>
      <c r="H8" s="3"/>
      <c r="I8" s="3"/>
      <c r="J8" s="3"/>
      <c r="K8" s="3"/>
      <c r="L8" s="107"/>
      <c r="M8" s="127"/>
    </row>
    <row r="9" spans="2:14" ht="17.25" customHeight="1" x14ac:dyDescent="0.25">
      <c r="C9" s="3"/>
      <c r="D9" s="2"/>
      <c r="E9" s="2"/>
      <c r="F9" s="2"/>
      <c r="G9" s="112"/>
      <c r="H9" s="3"/>
      <c r="I9" s="3"/>
      <c r="J9" s="3"/>
      <c r="K9" s="3"/>
      <c r="L9" s="3"/>
      <c r="M9" s="113"/>
    </row>
    <row r="10" spans="2:14" ht="15.6" customHeight="1" x14ac:dyDescent="0.3">
      <c r="B10" s="4" t="s">
        <v>74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127"/>
      <c r="N10" s="4"/>
    </row>
    <row r="11" spans="2:14" ht="17.25" customHeight="1" thickBot="1" x14ac:dyDescent="0.3">
      <c r="B11" s="3"/>
      <c r="C11" s="128"/>
      <c r="D11" s="127"/>
      <c r="E11" s="127"/>
      <c r="F11" s="127"/>
      <c r="G11" s="128"/>
      <c r="H11" s="107"/>
      <c r="I11" s="107"/>
      <c r="J11" s="107"/>
      <c r="K11" s="127"/>
      <c r="L11" s="127"/>
      <c r="M11" s="127"/>
    </row>
    <row r="12" spans="2:14" x14ac:dyDescent="0.25">
      <c r="B12" s="8"/>
      <c r="C12" s="9" t="s">
        <v>1</v>
      </c>
      <c r="D12" s="10" t="s">
        <v>2</v>
      </c>
      <c r="E12" s="9" t="s">
        <v>3</v>
      </c>
      <c r="F12" s="10" t="s">
        <v>4</v>
      </c>
      <c r="G12" s="9" t="s">
        <v>5</v>
      </c>
      <c r="H12" s="9" t="s">
        <v>6</v>
      </c>
      <c r="I12" s="9" t="s">
        <v>6</v>
      </c>
      <c r="J12" s="11" t="s">
        <v>6</v>
      </c>
      <c r="K12" s="12" t="s">
        <v>7</v>
      </c>
      <c r="L12" s="13" t="s">
        <v>8</v>
      </c>
      <c r="M12" s="14"/>
    </row>
    <row r="13" spans="2:14" ht="13.5" customHeight="1" thickBot="1" x14ac:dyDescent="0.3">
      <c r="B13" s="129" t="s">
        <v>9</v>
      </c>
      <c r="C13" s="129" t="s">
        <v>10</v>
      </c>
      <c r="D13" s="130" t="s">
        <v>11</v>
      </c>
      <c r="E13" s="129" t="s">
        <v>12</v>
      </c>
      <c r="F13" s="130" t="s">
        <v>13</v>
      </c>
      <c r="G13" s="17">
        <v>0.12</v>
      </c>
      <c r="H13" s="131">
        <v>0.28000000000000003</v>
      </c>
      <c r="I13" s="132">
        <v>0.25</v>
      </c>
      <c r="J13" s="131">
        <v>0.3</v>
      </c>
      <c r="K13" s="133" t="s">
        <v>14</v>
      </c>
      <c r="L13" s="134" t="s">
        <v>15</v>
      </c>
      <c r="M13" s="135" t="s">
        <v>16</v>
      </c>
    </row>
    <row r="14" spans="2:14" ht="14.25" customHeight="1" x14ac:dyDescent="0.25">
      <c r="B14" s="23" t="s">
        <v>17</v>
      </c>
      <c r="C14" s="24">
        <v>374</v>
      </c>
      <c r="D14" s="25">
        <v>281</v>
      </c>
      <c r="E14" s="26">
        <v>138.79</v>
      </c>
      <c r="F14" s="27">
        <f>1-(E14/C14)</f>
        <v>0.62890374331550802</v>
      </c>
      <c r="G14" s="26">
        <f>C14*(1-G$13)</f>
        <v>329.12</v>
      </c>
      <c r="H14" s="25">
        <f>$C14*(1-H$13)</f>
        <v>269.27999999999997</v>
      </c>
      <c r="I14" s="26">
        <f>$C14*(1-I$13)</f>
        <v>280.5</v>
      </c>
      <c r="J14" s="27">
        <f>$C14*(1-J$13)</f>
        <v>261.8</v>
      </c>
      <c r="K14" s="28"/>
      <c r="L14" s="29"/>
      <c r="M14" s="24">
        <f t="shared" ref="M14:M37" si="0">L14*K14*G14</f>
        <v>0</v>
      </c>
    </row>
    <row r="15" spans="2:14" ht="13.5" customHeight="1" x14ac:dyDescent="0.25">
      <c r="B15" s="30" t="s">
        <v>18</v>
      </c>
      <c r="C15" s="31">
        <v>285</v>
      </c>
      <c r="D15" s="32"/>
      <c r="E15" s="33"/>
      <c r="F15" s="34"/>
      <c r="G15" s="33">
        <f t="shared" ref="G15:G54" si="1">C15*(1-G$13)</f>
        <v>250.8</v>
      </c>
      <c r="H15" s="32"/>
      <c r="I15" s="33"/>
      <c r="J15" s="34"/>
      <c r="K15" s="35"/>
      <c r="L15" s="36"/>
      <c r="M15" s="31">
        <f t="shared" si="0"/>
        <v>0</v>
      </c>
    </row>
    <row r="16" spans="2:14" ht="15" customHeight="1" x14ac:dyDescent="0.25">
      <c r="B16" s="30" t="s">
        <v>19</v>
      </c>
      <c r="C16" s="31">
        <v>258.3</v>
      </c>
      <c r="D16" s="32"/>
      <c r="E16" s="33"/>
      <c r="F16" s="34"/>
      <c r="G16" s="33">
        <f t="shared" si="1"/>
        <v>227.304</v>
      </c>
      <c r="H16" s="32"/>
      <c r="I16" s="33"/>
      <c r="J16" s="34"/>
      <c r="K16" s="35"/>
      <c r="L16" s="36"/>
      <c r="M16" s="31">
        <f t="shared" si="0"/>
        <v>0</v>
      </c>
    </row>
    <row r="17" spans="2:13" ht="15" customHeight="1" x14ac:dyDescent="0.25">
      <c r="B17" s="30" t="s">
        <v>20</v>
      </c>
      <c r="C17" s="31">
        <v>231.6</v>
      </c>
      <c r="D17" s="32"/>
      <c r="E17" s="33"/>
      <c r="F17" s="34"/>
      <c r="G17" s="33">
        <v>203.8</v>
      </c>
      <c r="H17" s="32"/>
      <c r="I17" s="33"/>
      <c r="J17" s="34"/>
      <c r="K17" s="35"/>
      <c r="L17" s="36"/>
      <c r="M17" s="31">
        <f t="shared" si="0"/>
        <v>0</v>
      </c>
    </row>
    <row r="18" spans="2:13" ht="15" customHeight="1" x14ac:dyDescent="0.25">
      <c r="B18" s="30" t="s">
        <v>21</v>
      </c>
      <c r="C18" s="31">
        <v>334</v>
      </c>
      <c r="D18" s="32"/>
      <c r="E18" s="33"/>
      <c r="F18" s="34"/>
      <c r="G18" s="33">
        <f t="shared" si="1"/>
        <v>293.92</v>
      </c>
      <c r="H18" s="32"/>
      <c r="I18" s="33"/>
      <c r="J18" s="34"/>
      <c r="K18" s="35"/>
      <c r="L18" s="36"/>
      <c r="M18" s="31">
        <f t="shared" si="0"/>
        <v>0</v>
      </c>
    </row>
    <row r="19" spans="2:13" ht="14.25" customHeight="1" x14ac:dyDescent="0.25">
      <c r="B19" s="30" t="s">
        <v>22</v>
      </c>
      <c r="C19" s="31">
        <v>245</v>
      </c>
      <c r="D19" s="32">
        <v>212.93</v>
      </c>
      <c r="E19" s="33">
        <v>124.97</v>
      </c>
      <c r="F19" s="34">
        <f>1-(E19/C19)</f>
        <v>0.48991836734693883</v>
      </c>
      <c r="G19" s="33">
        <f t="shared" si="1"/>
        <v>215.6</v>
      </c>
      <c r="H19" s="32">
        <f>$C19*(1-H$13)</f>
        <v>176.4</v>
      </c>
      <c r="I19" s="33">
        <f>$C19*(1-I$13)</f>
        <v>183.75</v>
      </c>
      <c r="J19" s="34">
        <f>$C19*(1-J$13)</f>
        <v>171.5</v>
      </c>
      <c r="K19" s="35"/>
      <c r="L19" s="36"/>
      <c r="M19" s="31">
        <f t="shared" si="0"/>
        <v>0</v>
      </c>
    </row>
    <row r="20" spans="2:13" ht="14.25" customHeight="1" x14ac:dyDescent="0.25">
      <c r="B20" s="30" t="s">
        <v>23</v>
      </c>
      <c r="C20" s="31">
        <v>218.3</v>
      </c>
      <c r="D20" s="32"/>
      <c r="E20" s="33"/>
      <c r="F20" s="34"/>
      <c r="G20" s="33">
        <f t="shared" si="1"/>
        <v>192.10400000000001</v>
      </c>
      <c r="H20" s="32"/>
      <c r="I20" s="33"/>
      <c r="J20" s="34"/>
      <c r="K20" s="35"/>
      <c r="L20" s="36"/>
      <c r="M20" s="31">
        <f t="shared" si="0"/>
        <v>0</v>
      </c>
    </row>
    <row r="21" spans="2:13" ht="14.25" customHeight="1" x14ac:dyDescent="0.25">
      <c r="B21" s="30" t="s">
        <v>24</v>
      </c>
      <c r="C21" s="31">
        <v>191.6</v>
      </c>
      <c r="D21" s="32"/>
      <c r="E21" s="33"/>
      <c r="F21" s="34"/>
      <c r="G21" s="33">
        <v>168.6</v>
      </c>
      <c r="H21" s="32"/>
      <c r="I21" s="33"/>
      <c r="J21" s="34"/>
      <c r="K21" s="35"/>
      <c r="L21" s="36"/>
      <c r="M21" s="31">
        <f t="shared" si="0"/>
        <v>0</v>
      </c>
    </row>
    <row r="22" spans="2:13" ht="15" customHeight="1" x14ac:dyDescent="0.25">
      <c r="B22" s="30" t="s">
        <v>25</v>
      </c>
      <c r="C22" s="31">
        <v>293</v>
      </c>
      <c r="D22" s="32"/>
      <c r="E22" s="33"/>
      <c r="F22" s="34"/>
      <c r="G22" s="33">
        <f t="shared" si="1"/>
        <v>257.83999999999997</v>
      </c>
      <c r="H22" s="32"/>
      <c r="I22" s="33"/>
      <c r="J22" s="34"/>
      <c r="K22" s="35"/>
      <c r="L22" s="36"/>
      <c r="M22" s="31">
        <f t="shared" si="0"/>
        <v>0</v>
      </c>
    </row>
    <row r="23" spans="2:13" ht="14.25" customHeight="1" x14ac:dyDescent="0.25">
      <c r="B23" s="30" t="s">
        <v>26</v>
      </c>
      <c r="C23" s="31">
        <v>204</v>
      </c>
      <c r="D23" s="32">
        <v>144.82</v>
      </c>
      <c r="E23" s="33">
        <v>103.57</v>
      </c>
      <c r="F23" s="34">
        <f>1-(E23/C23)</f>
        <v>0.49230392156862746</v>
      </c>
      <c r="G23" s="33">
        <f t="shared" si="1"/>
        <v>179.52</v>
      </c>
      <c r="H23" s="32">
        <f>$C23*(1-H$13)</f>
        <v>146.88</v>
      </c>
      <c r="I23" s="33">
        <f>$C23*(1-I$13)</f>
        <v>153</v>
      </c>
      <c r="J23" s="34">
        <f>$C23*(1-J$13)</f>
        <v>142.79999999999998</v>
      </c>
      <c r="K23" s="35"/>
      <c r="L23" s="36"/>
      <c r="M23" s="31">
        <f t="shared" si="0"/>
        <v>0</v>
      </c>
    </row>
    <row r="24" spans="2:13" ht="14.25" customHeight="1" x14ac:dyDescent="0.25">
      <c r="B24" s="30" t="s">
        <v>27</v>
      </c>
      <c r="C24" s="31">
        <v>177.3</v>
      </c>
      <c r="D24" s="32"/>
      <c r="E24" s="33"/>
      <c r="F24" s="33"/>
      <c r="G24" s="33">
        <f>C24*(1-G$13)</f>
        <v>156.024</v>
      </c>
      <c r="H24" s="33"/>
      <c r="I24" s="33"/>
      <c r="J24" s="34"/>
      <c r="K24" s="35"/>
      <c r="L24" s="36"/>
      <c r="M24" s="31">
        <f>L24*K24*G24</f>
        <v>0</v>
      </c>
    </row>
    <row r="25" spans="2:13" ht="15" customHeight="1" thickBot="1" x14ac:dyDescent="0.3">
      <c r="B25" s="38" t="s">
        <v>28</v>
      </c>
      <c r="C25" s="39">
        <v>150.6</v>
      </c>
      <c r="D25" s="40"/>
      <c r="E25" s="41"/>
      <c r="F25" s="41"/>
      <c r="G25" s="42">
        <f>C25*(1-G$13)</f>
        <v>132.52799999999999</v>
      </c>
      <c r="H25" s="41"/>
      <c r="I25" s="41"/>
      <c r="J25" s="43"/>
      <c r="K25" s="44"/>
      <c r="L25" s="109"/>
      <c r="M25" s="39">
        <f>L25*K25*G25</f>
        <v>0</v>
      </c>
    </row>
    <row r="26" spans="2:13" ht="14.25" customHeight="1" x14ac:dyDescent="0.25">
      <c r="B26" s="46" t="s">
        <v>29</v>
      </c>
      <c r="C26" s="47">
        <v>430.1</v>
      </c>
      <c r="D26" s="48"/>
      <c r="E26" s="49"/>
      <c r="F26" s="50"/>
      <c r="G26" s="49">
        <f t="shared" si="1"/>
        <v>378.488</v>
      </c>
      <c r="H26" s="48"/>
      <c r="I26" s="49"/>
      <c r="J26" s="50"/>
      <c r="K26" s="51"/>
      <c r="L26" s="52"/>
      <c r="M26" s="53">
        <f t="shared" si="0"/>
        <v>0</v>
      </c>
    </row>
    <row r="27" spans="2:13" ht="14.25" customHeight="1" x14ac:dyDescent="0.25">
      <c r="B27" s="54" t="s">
        <v>30</v>
      </c>
      <c r="C27" s="55">
        <v>327.75</v>
      </c>
      <c r="D27" s="32"/>
      <c r="E27" s="33"/>
      <c r="F27" s="34"/>
      <c r="G27" s="33">
        <f t="shared" si="1"/>
        <v>288.42</v>
      </c>
      <c r="H27" s="32"/>
      <c r="I27" s="33"/>
      <c r="J27" s="34"/>
      <c r="K27" s="35"/>
      <c r="L27" s="36"/>
      <c r="M27" s="31">
        <f t="shared" si="0"/>
        <v>0</v>
      </c>
    </row>
    <row r="28" spans="2:13" ht="15.75" customHeight="1" x14ac:dyDescent="0.25">
      <c r="B28" s="54" t="s">
        <v>31</v>
      </c>
      <c r="C28" s="55">
        <v>297</v>
      </c>
      <c r="D28" s="32"/>
      <c r="E28" s="33"/>
      <c r="F28" s="34"/>
      <c r="G28" s="33">
        <f t="shared" si="1"/>
        <v>261.36</v>
      </c>
      <c r="H28" s="32"/>
      <c r="I28" s="33"/>
      <c r="J28" s="34"/>
      <c r="K28" s="35"/>
      <c r="L28" s="36"/>
      <c r="M28" s="31">
        <f t="shared" si="0"/>
        <v>0</v>
      </c>
    </row>
    <row r="29" spans="2:13" ht="15.75" customHeight="1" x14ac:dyDescent="0.25">
      <c r="B29" s="54" t="s">
        <v>32</v>
      </c>
      <c r="C29" s="55">
        <v>266.3</v>
      </c>
      <c r="D29" s="32"/>
      <c r="E29" s="33"/>
      <c r="F29" s="34"/>
      <c r="G29" s="33">
        <f t="shared" si="1"/>
        <v>234.34400000000002</v>
      </c>
      <c r="H29" s="32"/>
      <c r="I29" s="33"/>
      <c r="J29" s="34"/>
      <c r="K29" s="35"/>
      <c r="L29" s="36"/>
      <c r="M29" s="31">
        <f t="shared" si="0"/>
        <v>0</v>
      </c>
    </row>
    <row r="30" spans="2:13" ht="14.25" customHeight="1" x14ac:dyDescent="0.25">
      <c r="B30" s="54" t="s">
        <v>33</v>
      </c>
      <c r="C30" s="55">
        <v>384.1</v>
      </c>
      <c r="D30" s="32"/>
      <c r="E30" s="33"/>
      <c r="F30" s="34"/>
      <c r="G30" s="33">
        <v>338</v>
      </c>
      <c r="H30" s="32"/>
      <c r="I30" s="33"/>
      <c r="J30" s="34"/>
      <c r="K30" s="35"/>
      <c r="L30" s="36"/>
      <c r="M30" s="31">
        <f t="shared" si="0"/>
        <v>0</v>
      </c>
    </row>
    <row r="31" spans="2:13" ht="15" customHeight="1" x14ac:dyDescent="0.25">
      <c r="B31" s="54" t="s">
        <v>34</v>
      </c>
      <c r="C31" s="55">
        <v>281.75</v>
      </c>
      <c r="D31" s="32"/>
      <c r="E31" s="33"/>
      <c r="F31" s="34"/>
      <c r="G31" s="33">
        <f t="shared" si="1"/>
        <v>247.94</v>
      </c>
      <c r="H31" s="32"/>
      <c r="I31" s="33"/>
      <c r="J31" s="34"/>
      <c r="K31" s="35"/>
      <c r="L31" s="36"/>
      <c r="M31" s="31">
        <f t="shared" si="0"/>
        <v>0</v>
      </c>
    </row>
    <row r="32" spans="2:13" ht="15" customHeight="1" x14ac:dyDescent="0.25">
      <c r="B32" s="54" t="s">
        <v>35</v>
      </c>
      <c r="C32" s="55">
        <v>251</v>
      </c>
      <c r="D32" s="32"/>
      <c r="E32" s="33"/>
      <c r="F32" s="34"/>
      <c r="G32" s="33">
        <f t="shared" si="1"/>
        <v>220.88</v>
      </c>
      <c r="H32" s="32"/>
      <c r="I32" s="33"/>
      <c r="J32" s="34"/>
      <c r="K32" s="35"/>
      <c r="L32" s="36"/>
      <c r="M32" s="31">
        <f t="shared" si="0"/>
        <v>0</v>
      </c>
    </row>
    <row r="33" spans="2:13" ht="15" customHeight="1" x14ac:dyDescent="0.25">
      <c r="B33" s="54" t="s">
        <v>36</v>
      </c>
      <c r="C33" s="55">
        <v>220.3</v>
      </c>
      <c r="D33" s="32"/>
      <c r="E33" s="33"/>
      <c r="F33" s="34"/>
      <c r="G33" s="33">
        <f t="shared" si="1"/>
        <v>193.864</v>
      </c>
      <c r="H33" s="32"/>
      <c r="I33" s="33"/>
      <c r="J33" s="34"/>
      <c r="K33" s="35"/>
      <c r="L33" s="36"/>
      <c r="M33" s="31">
        <f t="shared" si="0"/>
        <v>0</v>
      </c>
    </row>
    <row r="34" spans="2:13" ht="14.25" customHeight="1" x14ac:dyDescent="0.25">
      <c r="B34" s="54" t="s">
        <v>37</v>
      </c>
      <c r="C34" s="55">
        <v>337</v>
      </c>
      <c r="D34" s="32"/>
      <c r="E34" s="33"/>
      <c r="F34" s="34"/>
      <c r="G34" s="33">
        <f t="shared" si="1"/>
        <v>296.56</v>
      </c>
      <c r="H34" s="32"/>
      <c r="I34" s="33"/>
      <c r="J34" s="34"/>
      <c r="K34" s="35"/>
      <c r="L34" s="36"/>
      <c r="M34" s="31">
        <f t="shared" si="0"/>
        <v>0</v>
      </c>
    </row>
    <row r="35" spans="2:13" ht="15" customHeight="1" x14ac:dyDescent="0.25">
      <c r="B35" s="54" t="s">
        <v>38</v>
      </c>
      <c r="C35" s="55">
        <v>234.6</v>
      </c>
      <c r="D35" s="32"/>
      <c r="E35" s="33"/>
      <c r="F35" s="34"/>
      <c r="G35" s="33">
        <f t="shared" si="1"/>
        <v>206.44800000000001</v>
      </c>
      <c r="H35" s="32"/>
      <c r="I35" s="33"/>
      <c r="J35" s="34"/>
      <c r="K35" s="35"/>
      <c r="L35" s="36"/>
      <c r="M35" s="31">
        <f t="shared" si="0"/>
        <v>0</v>
      </c>
    </row>
    <row r="36" spans="2:13" ht="15" customHeight="1" x14ac:dyDescent="0.25">
      <c r="B36" s="54" t="s">
        <v>39</v>
      </c>
      <c r="C36" s="56">
        <v>203.9</v>
      </c>
      <c r="D36" s="57"/>
      <c r="E36" s="58"/>
      <c r="F36" s="59"/>
      <c r="G36" s="58">
        <f t="shared" si="1"/>
        <v>179.43200000000002</v>
      </c>
      <c r="H36" s="57"/>
      <c r="I36" s="58"/>
      <c r="J36" s="59"/>
      <c r="K36" s="60"/>
      <c r="L36" s="61"/>
      <c r="M36" s="62">
        <f t="shared" si="0"/>
        <v>0</v>
      </c>
    </row>
    <row r="37" spans="2:13" ht="16.5" customHeight="1" thickBot="1" x14ac:dyDescent="0.3">
      <c r="B37" s="63" t="s">
        <v>40</v>
      </c>
      <c r="C37" s="64">
        <v>173.2</v>
      </c>
      <c r="D37" s="65"/>
      <c r="E37" s="42"/>
      <c r="F37" s="66"/>
      <c r="G37" s="42">
        <f t="shared" si="1"/>
        <v>152.416</v>
      </c>
      <c r="H37" s="65"/>
      <c r="I37" s="42"/>
      <c r="J37" s="66"/>
      <c r="K37" s="67"/>
      <c r="L37" s="68"/>
      <c r="M37" s="39">
        <f t="shared" si="0"/>
        <v>0</v>
      </c>
    </row>
    <row r="38" spans="2:13" ht="14.4" thickBot="1" x14ac:dyDescent="0.3">
      <c r="B38" s="69" t="s">
        <v>41</v>
      </c>
      <c r="C38" s="70"/>
      <c r="D38" s="71"/>
      <c r="E38" s="72"/>
      <c r="F38" s="73"/>
      <c r="G38" s="72"/>
      <c r="H38" s="71"/>
      <c r="I38" s="72"/>
      <c r="J38" s="73"/>
      <c r="K38" s="74"/>
      <c r="L38" s="75"/>
      <c r="M38" s="70"/>
    </row>
    <row r="39" spans="2:13" ht="15" customHeight="1" x14ac:dyDescent="0.25">
      <c r="B39" s="46" t="s">
        <v>42</v>
      </c>
      <c r="C39" s="24">
        <v>267</v>
      </c>
      <c r="D39" s="24"/>
      <c r="E39" s="24"/>
      <c r="F39" s="76"/>
      <c r="G39" s="26">
        <f t="shared" si="1"/>
        <v>234.96</v>
      </c>
      <c r="H39" s="77"/>
      <c r="I39" s="24"/>
      <c r="J39" s="24"/>
      <c r="K39" s="78"/>
      <c r="L39" s="28"/>
      <c r="M39" s="77">
        <f t="shared" ref="M39:M54" si="2">L39*K39*G39</f>
        <v>0</v>
      </c>
    </row>
    <row r="40" spans="2:13" ht="15" customHeight="1" x14ac:dyDescent="0.25">
      <c r="B40" s="54" t="s">
        <v>43</v>
      </c>
      <c r="C40" s="31">
        <v>178</v>
      </c>
      <c r="D40" s="31"/>
      <c r="E40" s="31">
        <v>89.1</v>
      </c>
      <c r="F40" s="79"/>
      <c r="G40" s="33">
        <f t="shared" si="1"/>
        <v>156.64000000000001</v>
      </c>
      <c r="H40" s="55"/>
      <c r="I40" s="31"/>
      <c r="J40" s="31"/>
      <c r="K40" s="80"/>
      <c r="L40" s="35"/>
      <c r="M40" s="55">
        <f t="shared" si="2"/>
        <v>0</v>
      </c>
    </row>
    <row r="41" spans="2:13" ht="15" customHeight="1" x14ac:dyDescent="0.25">
      <c r="B41" s="54" t="s">
        <v>44</v>
      </c>
      <c r="C41" s="31">
        <v>151.30000000000001</v>
      </c>
      <c r="D41" s="31"/>
      <c r="E41" s="31"/>
      <c r="F41" s="79"/>
      <c r="G41" s="33">
        <f t="shared" si="1"/>
        <v>133.14400000000001</v>
      </c>
      <c r="H41" s="55"/>
      <c r="I41" s="31"/>
      <c r="J41" s="31"/>
      <c r="K41" s="80"/>
      <c r="L41" s="35"/>
      <c r="M41" s="55">
        <f t="shared" si="2"/>
        <v>0</v>
      </c>
    </row>
    <row r="42" spans="2:13" ht="14.25" customHeight="1" x14ac:dyDescent="0.25">
      <c r="B42" s="54" t="s">
        <v>45</v>
      </c>
      <c r="C42" s="81">
        <v>124.6</v>
      </c>
      <c r="D42" s="82"/>
      <c r="E42" s="82">
        <v>30.68</v>
      </c>
      <c r="F42" s="83"/>
      <c r="G42" s="33">
        <f t="shared" si="1"/>
        <v>109.648</v>
      </c>
      <c r="H42" s="55"/>
      <c r="I42" s="31"/>
      <c r="J42" s="31"/>
      <c r="K42" s="80"/>
      <c r="L42" s="35"/>
      <c r="M42" s="55">
        <f t="shared" si="2"/>
        <v>0</v>
      </c>
    </row>
    <row r="43" spans="2:13" ht="15.75" customHeight="1" x14ac:dyDescent="0.25">
      <c r="B43" s="84" t="s">
        <v>46</v>
      </c>
      <c r="C43" s="81">
        <v>307.10000000000002</v>
      </c>
      <c r="D43" s="31"/>
      <c r="E43" s="31"/>
      <c r="F43" s="79"/>
      <c r="G43" s="33">
        <f t="shared" si="1"/>
        <v>270.24800000000005</v>
      </c>
      <c r="H43" s="55"/>
      <c r="I43" s="31"/>
      <c r="J43" s="31"/>
      <c r="K43" s="80"/>
      <c r="L43" s="35"/>
      <c r="M43" s="55">
        <f t="shared" si="2"/>
        <v>0</v>
      </c>
    </row>
    <row r="44" spans="2:13" ht="14.25" customHeight="1" x14ac:dyDescent="0.25">
      <c r="B44" s="54" t="s">
        <v>47</v>
      </c>
      <c r="C44" s="81">
        <v>204.7</v>
      </c>
      <c r="D44" s="31"/>
      <c r="E44" s="31"/>
      <c r="F44" s="79"/>
      <c r="G44" s="33">
        <f t="shared" si="1"/>
        <v>180.136</v>
      </c>
      <c r="H44" s="55"/>
      <c r="I44" s="31"/>
      <c r="J44" s="31"/>
      <c r="K44" s="80"/>
      <c r="L44" s="35"/>
      <c r="M44" s="55">
        <f t="shared" si="2"/>
        <v>0</v>
      </c>
    </row>
    <row r="45" spans="2:13" ht="14.25" customHeight="1" x14ac:dyDescent="0.25">
      <c r="B45" s="54" t="s">
        <v>48</v>
      </c>
      <c r="C45" s="81">
        <v>174</v>
      </c>
      <c r="D45" s="31"/>
      <c r="E45" s="31"/>
      <c r="F45" s="79"/>
      <c r="G45" s="33">
        <f t="shared" si="1"/>
        <v>153.12</v>
      </c>
      <c r="H45" s="55"/>
      <c r="I45" s="31"/>
      <c r="J45" s="31"/>
      <c r="K45" s="80"/>
      <c r="L45" s="35"/>
      <c r="M45" s="55">
        <f t="shared" si="2"/>
        <v>0</v>
      </c>
    </row>
    <row r="46" spans="2:13" ht="16.5" customHeight="1" thickBot="1" x14ac:dyDescent="0.3">
      <c r="B46" s="85" t="s">
        <v>49</v>
      </c>
      <c r="C46" s="86">
        <v>143.30000000000001</v>
      </c>
      <c r="D46" s="87"/>
      <c r="E46" s="87"/>
      <c r="F46" s="88"/>
      <c r="G46" s="42">
        <f t="shared" si="1"/>
        <v>126.10400000000001</v>
      </c>
      <c r="H46" s="64"/>
      <c r="I46" s="39"/>
      <c r="J46" s="39"/>
      <c r="K46" s="89"/>
      <c r="L46" s="67"/>
      <c r="M46" s="64">
        <f t="shared" si="2"/>
        <v>0</v>
      </c>
    </row>
    <row r="47" spans="2:13" s="90" customFormat="1" ht="16.5" customHeight="1" x14ac:dyDescent="0.25">
      <c r="B47" s="91" t="s">
        <v>50</v>
      </c>
      <c r="C47" s="24">
        <v>25</v>
      </c>
      <c r="D47" s="24">
        <v>33.6</v>
      </c>
      <c r="E47" s="24">
        <v>13.3</v>
      </c>
      <c r="F47" s="76">
        <f t="shared" ref="F47:F54" si="3">1-(E47/C47)</f>
        <v>0.46799999999999997</v>
      </c>
      <c r="G47" s="26">
        <f t="shared" si="1"/>
        <v>22</v>
      </c>
      <c r="H47" s="77">
        <f t="shared" ref="H47:J54" si="4">$C47*(1-H$13)</f>
        <v>18</v>
      </c>
      <c r="I47" s="24">
        <f t="shared" si="4"/>
        <v>18.75</v>
      </c>
      <c r="J47" s="24">
        <f t="shared" si="4"/>
        <v>17.5</v>
      </c>
      <c r="K47" s="78"/>
      <c r="L47" s="28"/>
      <c r="M47" s="77">
        <f t="shared" si="2"/>
        <v>0</v>
      </c>
    </row>
    <row r="48" spans="2:13" ht="15" customHeight="1" x14ac:dyDescent="0.25">
      <c r="B48" s="54" t="s">
        <v>51</v>
      </c>
      <c r="C48" s="31">
        <v>61</v>
      </c>
      <c r="D48" s="31">
        <v>50</v>
      </c>
      <c r="E48" s="31">
        <v>30.09</v>
      </c>
      <c r="F48" s="79">
        <f t="shared" si="3"/>
        <v>0.50672131147540989</v>
      </c>
      <c r="G48" s="33">
        <f t="shared" si="1"/>
        <v>53.68</v>
      </c>
      <c r="H48" s="55">
        <f t="shared" si="4"/>
        <v>43.92</v>
      </c>
      <c r="I48" s="31">
        <f t="shared" si="4"/>
        <v>45.75</v>
      </c>
      <c r="J48" s="31">
        <f t="shared" si="4"/>
        <v>42.699999999999996</v>
      </c>
      <c r="K48" s="80"/>
      <c r="L48" s="35"/>
      <c r="M48" s="55">
        <f t="shared" si="2"/>
        <v>0</v>
      </c>
    </row>
    <row r="49" spans="1:13" s="90" customFormat="1" ht="15.75" customHeight="1" x14ac:dyDescent="0.25">
      <c r="B49" s="92" t="s">
        <v>52</v>
      </c>
      <c r="C49" s="31">
        <v>15.3</v>
      </c>
      <c r="D49" s="31">
        <v>18.100000000000001</v>
      </c>
      <c r="E49" s="31">
        <v>7.52</v>
      </c>
      <c r="F49" s="79">
        <f t="shared" si="3"/>
        <v>0.50849673202614376</v>
      </c>
      <c r="G49" s="33">
        <f t="shared" si="1"/>
        <v>13.464</v>
      </c>
      <c r="H49" s="55">
        <f t="shared" si="4"/>
        <v>11.016</v>
      </c>
      <c r="I49" s="31">
        <f t="shared" si="4"/>
        <v>11.475000000000001</v>
      </c>
      <c r="J49" s="31">
        <f t="shared" si="4"/>
        <v>10.709999999999999</v>
      </c>
      <c r="K49" s="80"/>
      <c r="L49" s="35"/>
      <c r="M49" s="55">
        <f t="shared" si="2"/>
        <v>0</v>
      </c>
    </row>
    <row r="50" spans="1:13" ht="16.5" customHeight="1" x14ac:dyDescent="0.25">
      <c r="B50" s="54" t="s">
        <v>53</v>
      </c>
      <c r="C50" s="31">
        <v>5.0999999999999996</v>
      </c>
      <c r="D50" s="31">
        <v>0</v>
      </c>
      <c r="E50" s="31">
        <v>3.3</v>
      </c>
      <c r="F50" s="79">
        <f t="shared" si="3"/>
        <v>0.3529411764705882</v>
      </c>
      <c r="G50" s="33">
        <f t="shared" si="1"/>
        <v>4.4879999999999995</v>
      </c>
      <c r="H50" s="55">
        <f t="shared" si="4"/>
        <v>3.6719999999999997</v>
      </c>
      <c r="I50" s="31">
        <f t="shared" si="4"/>
        <v>3.8249999999999997</v>
      </c>
      <c r="J50" s="31">
        <f t="shared" si="4"/>
        <v>3.5699999999999994</v>
      </c>
      <c r="K50" s="80"/>
      <c r="L50" s="35"/>
      <c r="M50" s="55">
        <f t="shared" si="2"/>
        <v>0</v>
      </c>
    </row>
    <row r="51" spans="1:13" s="90" customFormat="1" ht="15.75" customHeight="1" x14ac:dyDescent="0.25">
      <c r="B51" s="93" t="s">
        <v>54</v>
      </c>
      <c r="C51" s="53">
        <v>83</v>
      </c>
      <c r="D51" s="53">
        <v>76</v>
      </c>
      <c r="E51" s="53">
        <v>40.5</v>
      </c>
      <c r="F51" s="94">
        <f t="shared" si="3"/>
        <v>0.51204819277108427</v>
      </c>
      <c r="G51" s="33">
        <f t="shared" si="1"/>
        <v>73.040000000000006</v>
      </c>
      <c r="H51" s="47">
        <f t="shared" si="4"/>
        <v>59.76</v>
      </c>
      <c r="I51" s="53">
        <f t="shared" si="4"/>
        <v>62.25</v>
      </c>
      <c r="J51" s="53">
        <f t="shared" si="4"/>
        <v>58.099999999999994</v>
      </c>
      <c r="K51" s="95"/>
      <c r="L51" s="51"/>
      <c r="M51" s="47">
        <f t="shared" si="2"/>
        <v>0</v>
      </c>
    </row>
    <row r="52" spans="1:13" ht="15.75" customHeight="1" x14ac:dyDescent="0.25">
      <c r="B52" s="54" t="s">
        <v>55</v>
      </c>
      <c r="C52" s="31">
        <v>114</v>
      </c>
      <c r="D52" s="31">
        <v>250</v>
      </c>
      <c r="E52" s="31">
        <v>61.33</v>
      </c>
      <c r="F52" s="79">
        <f t="shared" si="3"/>
        <v>0.4620175438596491</v>
      </c>
      <c r="G52" s="33">
        <f t="shared" si="1"/>
        <v>100.32000000000001</v>
      </c>
      <c r="H52" s="55">
        <f t="shared" si="4"/>
        <v>82.08</v>
      </c>
      <c r="I52" s="31">
        <f t="shared" si="4"/>
        <v>85.5</v>
      </c>
      <c r="J52" s="31">
        <f t="shared" si="4"/>
        <v>79.8</v>
      </c>
      <c r="K52" s="80"/>
      <c r="L52" s="35"/>
      <c r="M52" s="55">
        <f t="shared" si="2"/>
        <v>0</v>
      </c>
    </row>
    <row r="53" spans="1:13" ht="16.5" customHeight="1" x14ac:dyDescent="0.25">
      <c r="B53" s="54" t="s">
        <v>56</v>
      </c>
      <c r="C53" s="31">
        <v>170</v>
      </c>
      <c r="D53" s="31">
        <v>300</v>
      </c>
      <c r="E53" s="31">
        <v>92</v>
      </c>
      <c r="F53" s="79">
        <f t="shared" si="3"/>
        <v>0.45882352941176474</v>
      </c>
      <c r="G53" s="33">
        <f t="shared" si="1"/>
        <v>149.6</v>
      </c>
      <c r="H53" s="55">
        <f t="shared" si="4"/>
        <v>122.39999999999999</v>
      </c>
      <c r="I53" s="31">
        <f t="shared" si="4"/>
        <v>127.5</v>
      </c>
      <c r="J53" s="31">
        <f t="shared" si="4"/>
        <v>118.99999999999999</v>
      </c>
      <c r="K53" s="80"/>
      <c r="L53" s="35"/>
      <c r="M53" s="55">
        <f t="shared" si="2"/>
        <v>0</v>
      </c>
    </row>
    <row r="54" spans="1:13" ht="15.75" customHeight="1" thickBot="1" x14ac:dyDescent="0.3">
      <c r="B54" s="85" t="s">
        <v>57</v>
      </c>
      <c r="C54" s="39">
        <v>459</v>
      </c>
      <c r="D54" s="39">
        <v>600</v>
      </c>
      <c r="E54" s="39">
        <v>246.47</v>
      </c>
      <c r="F54" s="96">
        <f t="shared" si="3"/>
        <v>0.46302832244008718</v>
      </c>
      <c r="G54" s="42">
        <f t="shared" si="1"/>
        <v>403.92</v>
      </c>
      <c r="H54" s="64">
        <f t="shared" si="4"/>
        <v>330.47999999999996</v>
      </c>
      <c r="I54" s="39">
        <f t="shared" si="4"/>
        <v>344.25</v>
      </c>
      <c r="J54" s="39">
        <f t="shared" si="4"/>
        <v>321.29999999999995</v>
      </c>
      <c r="K54" s="89"/>
      <c r="L54" s="67"/>
      <c r="M54" s="64">
        <f t="shared" si="2"/>
        <v>0</v>
      </c>
    </row>
    <row r="55" spans="1:13" ht="18.75" customHeight="1" thickBot="1" x14ac:dyDescent="0.3">
      <c r="A55" t="s">
        <v>58</v>
      </c>
      <c r="B55" s="97" t="s">
        <v>59</v>
      </c>
      <c r="C55" s="98"/>
      <c r="D55" s="98"/>
      <c r="E55" s="99"/>
      <c r="F55" s="100"/>
      <c r="G55" s="101"/>
      <c r="H55" s="101"/>
      <c r="I55" s="101"/>
      <c r="J55" s="101"/>
      <c r="K55" s="20" t="s">
        <v>60</v>
      </c>
      <c r="L55" s="102"/>
      <c r="M55" s="103">
        <f>SUM(M14:M54)</f>
        <v>0</v>
      </c>
    </row>
    <row r="56" spans="1:13" ht="18" customHeight="1" thickBot="1" x14ac:dyDescent="0.3">
      <c r="C56" s="4"/>
      <c r="D56" s="4"/>
      <c r="E56" s="4"/>
      <c r="F56" s="4"/>
      <c r="G56" s="4"/>
      <c r="K56" s="12" t="s">
        <v>61</v>
      </c>
      <c r="L56" s="104">
        <v>0</v>
      </c>
      <c r="M56" s="105">
        <f>M55*L56</f>
        <v>0</v>
      </c>
    </row>
    <row r="57" spans="1:13" ht="15.75" customHeight="1" thickBot="1" x14ac:dyDescent="0.35">
      <c r="B57" s="106" t="s">
        <v>63</v>
      </c>
      <c r="D57" s="4"/>
      <c r="E57" s="4"/>
      <c r="F57" s="4"/>
      <c r="G57" s="4"/>
      <c r="K57" s="115" t="s">
        <v>62</v>
      </c>
      <c r="L57" s="116"/>
      <c r="M57" s="117">
        <f>SUM(M55:M56)</f>
        <v>0</v>
      </c>
    </row>
    <row r="58" spans="1:13" ht="15.6" x14ac:dyDescent="0.3">
      <c r="B58" s="118" t="s">
        <v>65</v>
      </c>
      <c r="D58" s="4"/>
      <c r="E58" s="4"/>
      <c r="F58" s="4"/>
      <c r="G58" s="4"/>
      <c r="K58" s="107"/>
      <c r="L58" s="107"/>
      <c r="M58" s="108"/>
    </row>
    <row r="59" spans="1:13" ht="16.5" customHeight="1" x14ac:dyDescent="0.3">
      <c r="B59" s="118"/>
      <c r="D59" s="4"/>
      <c r="E59" s="4"/>
      <c r="F59" s="4"/>
      <c r="G59" s="4"/>
      <c r="K59" s="107"/>
      <c r="L59" s="107"/>
      <c r="M59" s="108"/>
    </row>
    <row r="60" spans="1:13" ht="21" customHeight="1" x14ac:dyDescent="0.3">
      <c r="B60" s="119" t="s">
        <v>66</v>
      </c>
      <c r="C60" s="4"/>
      <c r="D60" s="4"/>
      <c r="E60" s="4"/>
      <c r="F60" s="4"/>
      <c r="G60" s="4"/>
    </row>
    <row r="61" spans="1:13" ht="12" customHeight="1" x14ac:dyDescent="0.3">
      <c r="B61" s="119"/>
      <c r="C61" s="4"/>
      <c r="D61" s="4"/>
      <c r="E61" s="4"/>
      <c r="F61" s="4"/>
      <c r="G61" s="4"/>
    </row>
    <row r="62" spans="1:13" x14ac:dyDescent="0.25">
      <c r="B62" s="120" t="s">
        <v>67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</row>
    <row r="63" spans="1:13" ht="17.399999999999999" x14ac:dyDescent="0.3">
      <c r="B63" s="122" t="s">
        <v>68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</row>
    <row r="64" spans="1:13" ht="17.399999999999999" x14ac:dyDescent="0.3">
      <c r="B64" s="119" t="s">
        <v>69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4" t="s">
        <v>70</v>
      </c>
      <c r="M65" s="123"/>
    </row>
    <row r="66" spans="2:13" ht="15.6" x14ac:dyDescent="0.3">
      <c r="L66" s="1" t="s">
        <v>71</v>
      </c>
    </row>
  </sheetData>
  <pageMargins left="0.23622047244094491" right="0.23622047244094491" top="0.74803149606299213" bottom="0.74803149606299213" header="0.31496062992125984" footer="0.31496062992125984"/>
  <pageSetup paperSize="9" scale="73" fitToWidth="2" orientation="portrait" r:id="rId1"/>
  <headerFooter>
    <oddHeader>&amp;L               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20 אחוז</vt:lpstr>
      <vt:lpstr>15 אחוז</vt:lpstr>
      <vt:lpstr>12 אחוז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אנה גנין</dc:creator>
  <cp:lastModifiedBy>Ella Simonov</cp:lastModifiedBy>
  <cp:lastPrinted>2019-06-13T11:11:31Z</cp:lastPrinted>
  <dcterms:created xsi:type="dcterms:W3CDTF">2016-07-31T09:11:37Z</dcterms:created>
  <dcterms:modified xsi:type="dcterms:W3CDTF">2019-06-13T11:11:32Z</dcterms:modified>
</cp:coreProperties>
</file>