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7400" windowHeight="7485"/>
  </bookViews>
  <sheets>
    <sheet name="הנחה 10%" sheetId="1" r:id="rId1"/>
    <sheet name="הנחה 12% עד 09.16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H10" i="1" l="1"/>
  <c r="E10" i="1"/>
  <c r="F12" i="1"/>
  <c r="G10" i="1"/>
  <c r="G11" i="1" l="1"/>
  <c r="G12" i="1" l="1"/>
  <c r="G13" i="1" s="1"/>
  <c r="E11" i="1"/>
  <c r="H51" i="2"/>
  <c r="G51" i="2"/>
  <c r="E51" i="2" s="1"/>
  <c r="H50" i="2"/>
  <c r="G50" i="2"/>
  <c r="E50" i="2" s="1"/>
  <c r="H49" i="2"/>
  <c r="G49" i="2"/>
  <c r="E49" i="2" s="1"/>
  <c r="H48" i="2"/>
  <c r="G48" i="2"/>
  <c r="E48" i="2"/>
  <c r="H47" i="2"/>
  <c r="G47" i="2"/>
  <c r="E47" i="2" s="1"/>
  <c r="H46" i="2"/>
  <c r="G46" i="2"/>
  <c r="E46" i="2"/>
  <c r="H45" i="2"/>
  <c r="G45" i="2"/>
  <c r="E45" i="2" s="1"/>
  <c r="H44" i="2"/>
  <c r="G44" i="2"/>
  <c r="E44" i="2"/>
  <c r="H43" i="2"/>
  <c r="G43" i="2"/>
  <c r="E43" i="2" s="1"/>
  <c r="H42" i="2"/>
  <c r="G42" i="2"/>
  <c r="E42" i="2" s="1"/>
  <c r="H41" i="2"/>
  <c r="G41" i="2"/>
  <c r="E41" i="2" s="1"/>
  <c r="H40" i="2"/>
  <c r="G40" i="2"/>
  <c r="E40" i="2"/>
  <c r="H39" i="2"/>
  <c r="G39" i="2"/>
  <c r="E39" i="2" s="1"/>
  <c r="H38" i="2"/>
  <c r="G38" i="2"/>
  <c r="E38" i="2"/>
  <c r="H37" i="2"/>
  <c r="G37" i="2"/>
  <c r="E37" i="2" s="1"/>
  <c r="H36" i="2"/>
  <c r="G36" i="2"/>
  <c r="E36" i="2"/>
  <c r="H35" i="2"/>
  <c r="G35" i="2"/>
  <c r="E35" i="2" s="1"/>
  <c r="H34" i="2"/>
  <c r="G34" i="2"/>
  <c r="E34" i="2" s="1"/>
  <c r="H33" i="2"/>
  <c r="G33" i="2"/>
  <c r="E33" i="2" s="1"/>
  <c r="H32" i="2"/>
  <c r="G32" i="2"/>
  <c r="E32" i="2"/>
  <c r="H31" i="2"/>
  <c r="G31" i="2"/>
  <c r="E31" i="2" s="1"/>
  <c r="H30" i="2"/>
  <c r="G30" i="2"/>
  <c r="E30" i="2"/>
  <c r="H29" i="2"/>
  <c r="G29" i="2"/>
  <c r="E29" i="2" s="1"/>
  <c r="H28" i="2"/>
  <c r="G28" i="2"/>
  <c r="E28" i="2"/>
  <c r="H27" i="2"/>
  <c r="G27" i="2"/>
  <c r="E27" i="2" s="1"/>
  <c r="H26" i="2"/>
  <c r="G26" i="2"/>
  <c r="E26" i="2" s="1"/>
  <c r="H25" i="2"/>
  <c r="G25" i="2"/>
  <c r="E25" i="2" s="1"/>
  <c r="H24" i="2"/>
  <c r="G24" i="2"/>
  <c r="E24" i="2"/>
  <c r="H23" i="2"/>
  <c r="G23" i="2"/>
  <c r="E23" i="2" s="1"/>
  <c r="H22" i="2"/>
  <c r="G22" i="2"/>
  <c r="E22" i="2"/>
  <c r="H21" i="2"/>
  <c r="G21" i="2"/>
  <c r="E21" i="2" s="1"/>
  <c r="H20" i="2"/>
  <c r="G20" i="2"/>
  <c r="E20" i="2"/>
  <c r="H19" i="2"/>
  <c r="G19" i="2"/>
  <c r="E19" i="2" s="1"/>
  <c r="H18" i="2"/>
  <c r="G18" i="2"/>
  <c r="E18" i="2" s="1"/>
  <c r="H17" i="2"/>
  <c r="G17" i="2"/>
  <c r="E17" i="2" s="1"/>
  <c r="H16" i="2"/>
  <c r="G16" i="2"/>
  <c r="E16" i="2"/>
  <c r="H15" i="2"/>
  <c r="G15" i="2"/>
  <c r="E15" i="2" s="1"/>
  <c r="H14" i="2"/>
  <c r="G14" i="2"/>
  <c r="E14" i="2"/>
  <c r="H13" i="2"/>
  <c r="G13" i="2"/>
  <c r="E13" i="2" s="1"/>
  <c r="H12" i="2"/>
  <c r="G12" i="2"/>
  <c r="E12" i="2"/>
  <c r="E52" i="2" l="1"/>
  <c r="E53" i="2" s="1"/>
  <c r="H11" i="1" l="1"/>
  <c r="H12" i="1" s="1"/>
  <c r="H13" i="1" s="1"/>
  <c r="E12" i="1" l="1"/>
  <c r="E13" i="1" s="1"/>
</calcChain>
</file>

<file path=xl/sharedStrings.xml><?xml version="1.0" encoding="utf-8"?>
<sst xmlns="http://schemas.openxmlformats.org/spreadsheetml/2006/main" count="83" uniqueCount="70">
  <si>
    <t>תאור פריט</t>
  </si>
  <si>
    <t>מחיר ללא מע"מ</t>
  </si>
  <si>
    <t>ולפני הנחה</t>
  </si>
  <si>
    <t>כמות</t>
  </si>
  <si>
    <t>סה"כ כולל</t>
  </si>
  <si>
    <t xml:space="preserve">הנחה </t>
  </si>
  <si>
    <t>ללא מע"מ</t>
  </si>
  <si>
    <t>פנסיון מלא לאדם בזוגי - אכסניה</t>
  </si>
  <si>
    <t>פנסיון מלא לבודד - אכסניה</t>
  </si>
  <si>
    <t>חצי פנסיון לאדם בזוגי -אכסניה</t>
  </si>
  <si>
    <t>חצי פנסיון לבודד -אכסניה</t>
  </si>
  <si>
    <t>לינה +א. בקר לאדם בזוגי- אכסניה</t>
  </si>
  <si>
    <t>לינה + א. בקר לבודד - אכסניה</t>
  </si>
  <si>
    <t>לינה בלבד- אכסניה</t>
  </si>
  <si>
    <t>לינה בלבד לבודד- אכסניה</t>
  </si>
  <si>
    <t>יום עיון- אכסניה</t>
  </si>
  <si>
    <t>ארוחת בוקר/ארוחה קלה/חלבית- אכסניה</t>
  </si>
  <si>
    <t>ארוחת צהריים /ערב בשרית - אכסניה</t>
  </si>
  <si>
    <t>כיבוד קל- אכסניה</t>
  </si>
  <si>
    <t>קפה ותה או משקה קל- אכסניה</t>
  </si>
  <si>
    <t>יחיד בחדר של 3 - אכסניה</t>
  </si>
  <si>
    <t>חצי פנסיון יחיד בחדר של3 - אכסניה</t>
  </si>
  <si>
    <t xml:space="preserve">פנסיון מלא יחיד בחדר של 3 - אכסניה </t>
  </si>
  <si>
    <t>יחיד בחדר של 4 - אכסניה</t>
  </si>
  <si>
    <t>יחיד בחדר של 4 +א. בוקר - אכסניה</t>
  </si>
  <si>
    <t>חצי פנסיון יחיד בחדר של 4 - אכסניה</t>
  </si>
  <si>
    <t>סופ"ש פ.מ לאדם בזוגי- אכסניה</t>
  </si>
  <si>
    <t>סופ"ש פנסיון מלא לבודד-אכסניה</t>
  </si>
  <si>
    <t>סופ"ש חצי פנסיון לאדם בזוגי- אכסניה</t>
  </si>
  <si>
    <t>סופ"ש חצי פנסיון לבודד- אכסניה</t>
  </si>
  <si>
    <t>סופ"ש  לינה +א.ב לאדם בזוגי- אכסניה</t>
  </si>
  <si>
    <t>סופ"ש לינה +א.בוקר בודד-אכסניה</t>
  </si>
  <si>
    <t>סופ"ש לינה בלבד- אכסניה</t>
  </si>
  <si>
    <t>סופ"ש לינה בלבד לבודד- אכסניה</t>
  </si>
  <si>
    <t>סופ"ש יחיד בחדר של 3- אכסניה</t>
  </si>
  <si>
    <t>סופ"ש יחיד בחדר של 4 - אכסניה</t>
  </si>
  <si>
    <t>סופ"ש יחיד בחדר של 3+א.בוקר- אכסינה</t>
  </si>
  <si>
    <t>סופ"ש יחיד בחדר 3 חצי פנסיון- אכסניה</t>
  </si>
  <si>
    <t>נספח א'</t>
  </si>
  <si>
    <t>מחירי אכסניות - מכרז הלנות 2013</t>
  </si>
  <si>
    <t xml:space="preserve">אחוד הנחה שנתנה ע"י הספק במכרז </t>
  </si>
  <si>
    <t xml:space="preserve">פנסיון מלא יחיד בחדר של 4 - אכסניה </t>
  </si>
  <si>
    <t>סופ"ש יחיד בחדר 3 פנסיון מלא- אכסניה</t>
  </si>
  <si>
    <t>סופ"ש יחיד בחדר של 4=א.בןקר- אכסניה</t>
  </si>
  <si>
    <t>סופ"ש ח.פ יחיד בחדר של 4- אכסניה</t>
  </si>
  <si>
    <t>סופ"ש פ.מ יחיד בחדר של 4- אכסניה</t>
  </si>
  <si>
    <t>אולם/כיתה עד 40 איש - אכסניה</t>
  </si>
  <si>
    <t>אולם כיתה עד 60 איש ליום- אכסניה</t>
  </si>
  <si>
    <t>אולם כיתה מ-100 איש ומעלה - אכסניה</t>
  </si>
  <si>
    <t>מע"מ+</t>
  </si>
  <si>
    <t>חישובים</t>
  </si>
  <si>
    <t>הנחה 12%</t>
  </si>
  <si>
    <t>מכפלה</t>
  </si>
  <si>
    <t>סה,כ לא כולל  מע"מ</t>
  </si>
  <si>
    <t xml:space="preserve">  </t>
  </si>
  <si>
    <r>
      <t xml:space="preserve">מספר ספק </t>
    </r>
    <r>
      <rPr>
        <b/>
        <u/>
        <sz val="11"/>
        <color theme="1"/>
        <rFont val="Arial"/>
        <family val="2"/>
        <scheme val="minor"/>
      </rPr>
      <t>_83618113</t>
    </r>
  </si>
  <si>
    <t xml:space="preserve">מס' הזמנה </t>
  </si>
  <si>
    <t>יחיד בחדר של 3 - אכסניה+א. בוקר</t>
  </si>
  <si>
    <t xml:space="preserve">מס' חשבונית </t>
  </si>
  <si>
    <t>ילם- יום עיון</t>
  </si>
  <si>
    <r>
      <t xml:space="preserve">תקופת ביצוע </t>
    </r>
    <r>
      <rPr>
        <b/>
        <sz val="11"/>
        <color theme="1"/>
        <rFont val="Arial"/>
        <family val="2"/>
        <scheme val="minor"/>
      </rPr>
      <t>23.11.15</t>
    </r>
  </si>
  <si>
    <t>הנחה 10%</t>
  </si>
  <si>
    <t>נספח א' - מחירי אכסניות - מכרז הלנות 2013</t>
  </si>
  <si>
    <t xml:space="preserve">אחוז הנחה שנתנה ע"י הספק במכרז </t>
  </si>
  <si>
    <r>
      <t xml:space="preserve">מספר ספק </t>
    </r>
    <r>
      <rPr>
        <b/>
        <u/>
        <sz val="11"/>
        <color theme="1"/>
        <rFont val="Arial"/>
        <family val="2"/>
        <scheme val="minor"/>
      </rPr>
      <t>11014795</t>
    </r>
  </si>
  <si>
    <r>
      <rPr>
        <b/>
        <sz val="11"/>
        <color theme="1"/>
        <rFont val="Arial"/>
        <family val="2"/>
        <scheme val="minor"/>
      </rPr>
      <t>תקופת ביצוע:</t>
    </r>
    <r>
      <rPr>
        <sz val="11"/>
        <color theme="1"/>
        <rFont val="Arial"/>
        <family val="2"/>
        <charset val="177"/>
        <scheme val="minor"/>
      </rPr>
      <t xml:space="preserve">  7-10/7/19 (לילה 3) </t>
    </r>
  </si>
  <si>
    <t>תופ נסא</t>
  </si>
  <si>
    <t>סה"כ לא כולל  מע"מ</t>
  </si>
  <si>
    <t>ס"כ כולל מע"מ</t>
  </si>
  <si>
    <t>לפני הנחה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</si>
</sst>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2" fontId="0" fillId="0" borderId="1" xfId="0" applyNumberFormat="1" applyBorder="1"/>
    <xf numFmtId="0" fontId="1" fillId="0" borderId="0" xfId="0" applyFont="1"/>
    <xf numFmtId="0" fontId="2" fillId="0" borderId="1" xfId="0" applyFont="1" applyFill="1" applyBorder="1"/>
    <xf numFmtId="0" fontId="2" fillId="0" borderId="1" xfId="0" applyFont="1" applyBorder="1"/>
    <xf numFmtId="0" fontId="0" fillId="2" borderId="1" xfId="0" applyFill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Fill="1" applyBorder="1"/>
    <xf numFmtId="0" fontId="4" fillId="0" borderId="0" xfId="0" applyFont="1"/>
    <xf numFmtId="2" fontId="2" fillId="0" borderId="1" xfId="0" applyNumberFormat="1" applyFont="1" applyBorder="1"/>
    <xf numFmtId="0" fontId="0" fillId="3" borderId="3" xfId="0" applyFill="1" applyBorder="1"/>
    <xf numFmtId="0" fontId="0" fillId="3" borderId="5" xfId="0" applyFill="1" applyBorder="1"/>
    <xf numFmtId="0" fontId="0" fillId="3" borderId="7" xfId="0" applyFill="1" applyBorder="1"/>
    <xf numFmtId="0" fontId="3" fillId="3" borderId="1" xfId="0" applyFont="1" applyFill="1" applyBorder="1"/>
    <xf numFmtId="2" fontId="2" fillId="3" borderId="1" xfId="0" applyNumberFormat="1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rightToLeft="1" tabSelected="1" workbookViewId="0">
      <selection activeCell="H20" sqref="H20"/>
    </sheetView>
  </sheetViews>
  <sheetFormatPr defaultRowHeight="14.25" x14ac:dyDescent="0.2"/>
  <cols>
    <col min="1" max="1" width="2.5" customWidth="1"/>
    <col min="2" max="2" width="41.625" customWidth="1"/>
    <col min="3" max="3" width="12.5" customWidth="1"/>
    <col min="4" max="4" width="15.875" customWidth="1"/>
    <col min="7" max="7" width="10.625" bestFit="1" customWidth="1"/>
  </cols>
  <sheetData>
    <row r="1" spans="2:8" x14ac:dyDescent="0.2">
      <c r="B1" s="12" t="s">
        <v>62</v>
      </c>
    </row>
    <row r="2" spans="2:8" ht="10.5" customHeight="1" x14ac:dyDescent="0.2"/>
    <row r="3" spans="2:8" ht="15" x14ac:dyDescent="0.25">
      <c r="B3" s="19" t="s">
        <v>65</v>
      </c>
      <c r="C3" t="s">
        <v>58</v>
      </c>
      <c r="D3" s="14">
        <v>67821</v>
      </c>
    </row>
    <row r="4" spans="2:8" ht="15" x14ac:dyDescent="0.25">
      <c r="B4" t="s">
        <v>64</v>
      </c>
      <c r="C4" t="s">
        <v>56</v>
      </c>
      <c r="D4" s="14" t="s">
        <v>66</v>
      </c>
    </row>
    <row r="5" spans="2:8" ht="11.25" customHeight="1" x14ac:dyDescent="0.2">
      <c r="D5" s="21"/>
    </row>
    <row r="6" spans="2:8" x14ac:dyDescent="0.2">
      <c r="B6" t="s">
        <v>63</v>
      </c>
    </row>
    <row r="7" spans="2:8" x14ac:dyDescent="0.2">
      <c r="B7" s="1" t="s">
        <v>0</v>
      </c>
      <c r="C7" s="7" t="s">
        <v>1</v>
      </c>
      <c r="D7" s="7" t="s">
        <v>3</v>
      </c>
      <c r="E7" s="23" t="s">
        <v>4</v>
      </c>
      <c r="G7" s="10" t="s">
        <v>50</v>
      </c>
      <c r="H7" s="10" t="s">
        <v>54</v>
      </c>
    </row>
    <row r="8" spans="2:8" ht="12.6" customHeight="1" x14ac:dyDescent="0.2">
      <c r="B8" s="3"/>
      <c r="C8" s="8" t="s">
        <v>2</v>
      </c>
      <c r="D8" s="8"/>
      <c r="E8" s="24" t="s">
        <v>5</v>
      </c>
      <c r="G8" s="10"/>
      <c r="H8" s="10" t="s">
        <v>69</v>
      </c>
    </row>
    <row r="9" spans="2:8" ht="12.6" customHeight="1" x14ac:dyDescent="0.2">
      <c r="B9" s="5"/>
      <c r="C9" s="9"/>
      <c r="D9" s="9"/>
      <c r="E9" s="25"/>
      <c r="G9" s="10" t="s">
        <v>61</v>
      </c>
      <c r="H9" s="10" t="s">
        <v>52</v>
      </c>
    </row>
    <row r="10" spans="2:8" ht="12.6" customHeight="1" x14ac:dyDescent="0.2">
      <c r="B10" s="20" t="s">
        <v>9</v>
      </c>
      <c r="C10" s="20">
        <v>245</v>
      </c>
      <c r="D10" s="20">
        <v>16</v>
      </c>
      <c r="E10" s="26">
        <f>SUM(D10*G10)*2</f>
        <v>7056</v>
      </c>
      <c r="G10" s="13">
        <f t="shared" ref="G10:G11" si="0">C10*0.9</f>
        <v>220.5</v>
      </c>
      <c r="H10" s="10">
        <f>C10*D10*2</f>
        <v>7840</v>
      </c>
    </row>
    <row r="11" spans="2:8" ht="13.5" customHeight="1" x14ac:dyDescent="0.2">
      <c r="B11" s="20" t="s">
        <v>10</v>
      </c>
      <c r="C11" s="20">
        <v>334</v>
      </c>
      <c r="D11" s="20">
        <v>21</v>
      </c>
      <c r="E11" s="26">
        <f>SUM(D11*G11)</f>
        <v>6312.6</v>
      </c>
      <c r="G11" s="13">
        <f t="shared" si="0"/>
        <v>300.60000000000002</v>
      </c>
      <c r="H11" s="10">
        <f t="shared" ref="H10:H11" si="1">C11*D11</f>
        <v>7014</v>
      </c>
    </row>
    <row r="12" spans="2:8" ht="21.75" customHeight="1" x14ac:dyDescent="0.25">
      <c r="B12" s="15" t="s">
        <v>67</v>
      </c>
      <c r="C12" s="16"/>
      <c r="D12" s="16"/>
      <c r="E12" s="28">
        <f>SUM(E10:E11)</f>
        <v>13368.6</v>
      </c>
      <c r="F12" s="16">
        <f>SUM(F10:F11)</f>
        <v>0</v>
      </c>
      <c r="G12" s="16">
        <f>SUM(G10:G11)</f>
        <v>521.1</v>
      </c>
      <c r="H12" s="16">
        <f>SUM(H10:H11)</f>
        <v>14854</v>
      </c>
    </row>
    <row r="13" spans="2:8" ht="21" customHeight="1" x14ac:dyDescent="0.25">
      <c r="B13" s="15" t="s">
        <v>68</v>
      </c>
      <c r="C13" s="16"/>
      <c r="D13" s="16"/>
      <c r="E13" s="27">
        <f>E12*17%+E12</f>
        <v>15641.262000000001</v>
      </c>
      <c r="F13" s="22"/>
      <c r="G13" s="22">
        <f t="shared" ref="G13:H13" si="2">G12*17%+G12</f>
        <v>609.68700000000001</v>
      </c>
      <c r="H13" s="22">
        <f t="shared" si="2"/>
        <v>17379.18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rightToLeft="1" topLeftCell="A13" workbookViewId="0">
      <selection activeCell="D24" sqref="D24"/>
    </sheetView>
  </sheetViews>
  <sheetFormatPr defaultRowHeight="14.25" x14ac:dyDescent="0.2"/>
  <cols>
    <col min="1" max="1" width="1.25" customWidth="1"/>
    <col min="2" max="2" width="31.125" customWidth="1"/>
    <col min="3" max="3" width="11.375" customWidth="1"/>
    <col min="4" max="4" width="12.25" customWidth="1"/>
  </cols>
  <sheetData>
    <row r="1" spans="2:8" x14ac:dyDescent="0.2">
      <c r="B1" s="12" t="s">
        <v>38</v>
      </c>
    </row>
    <row r="2" spans="2:8" x14ac:dyDescent="0.2">
      <c r="B2" s="12" t="s">
        <v>39</v>
      </c>
    </row>
    <row r="4" spans="2:8" ht="15" x14ac:dyDescent="0.25">
      <c r="B4" t="s">
        <v>60</v>
      </c>
      <c r="C4" t="s">
        <v>58</v>
      </c>
      <c r="D4" s="18">
        <v>44598</v>
      </c>
    </row>
    <row r="6" spans="2:8" ht="15" x14ac:dyDescent="0.25">
      <c r="B6" t="s">
        <v>55</v>
      </c>
      <c r="C6" t="s">
        <v>56</v>
      </c>
      <c r="D6" s="14">
        <v>88883082177</v>
      </c>
      <c r="E6" t="s">
        <v>59</v>
      </c>
    </row>
    <row r="8" spans="2:8" x14ac:dyDescent="0.2">
      <c r="B8" t="s">
        <v>40</v>
      </c>
    </row>
    <row r="9" spans="2:8" x14ac:dyDescent="0.2">
      <c r="B9" s="1" t="s">
        <v>0</v>
      </c>
      <c r="C9" s="7" t="s">
        <v>1</v>
      </c>
      <c r="D9" s="7" t="s">
        <v>3</v>
      </c>
      <c r="E9" s="2" t="s">
        <v>4</v>
      </c>
      <c r="G9" s="10" t="s">
        <v>50</v>
      </c>
      <c r="H9" s="10" t="s">
        <v>54</v>
      </c>
    </row>
    <row r="10" spans="2:8" x14ac:dyDescent="0.2">
      <c r="B10" s="3"/>
      <c r="C10" s="8" t="s">
        <v>2</v>
      </c>
      <c r="D10" s="8"/>
      <c r="E10" s="4" t="s">
        <v>5</v>
      </c>
      <c r="G10" s="10"/>
      <c r="H10" s="10"/>
    </row>
    <row r="11" spans="2:8" x14ac:dyDescent="0.2">
      <c r="B11" s="5"/>
      <c r="C11" s="9"/>
      <c r="D11" s="9"/>
      <c r="E11" s="6" t="s">
        <v>6</v>
      </c>
      <c r="G11" s="10" t="s">
        <v>51</v>
      </c>
      <c r="H11" s="10" t="s">
        <v>52</v>
      </c>
    </row>
    <row r="12" spans="2:8" x14ac:dyDescent="0.2">
      <c r="B12" s="10" t="s">
        <v>7</v>
      </c>
      <c r="C12" s="10">
        <v>285</v>
      </c>
      <c r="D12" s="10"/>
      <c r="E12" s="10">
        <f t="shared" ref="E12:E13" si="0">SUM(D12*G12)</f>
        <v>0</v>
      </c>
      <c r="G12" s="13">
        <f>C12*0.88</f>
        <v>250.8</v>
      </c>
      <c r="H12" s="10">
        <f>C12*D12</f>
        <v>0</v>
      </c>
    </row>
    <row r="13" spans="2:8" x14ac:dyDescent="0.2">
      <c r="B13" s="10" t="s">
        <v>8</v>
      </c>
      <c r="C13" s="10">
        <v>374</v>
      </c>
      <c r="D13" s="10"/>
      <c r="E13" s="10">
        <f t="shared" si="0"/>
        <v>0</v>
      </c>
      <c r="G13" s="13">
        <f t="shared" ref="G13:G51" si="1">C13*0.88</f>
        <v>329.12</v>
      </c>
      <c r="H13" s="10">
        <f t="shared" ref="H13:H51" si="2">C13*D13</f>
        <v>0</v>
      </c>
    </row>
    <row r="14" spans="2:8" x14ac:dyDescent="0.2">
      <c r="B14" s="10" t="s">
        <v>9</v>
      </c>
      <c r="C14" s="10">
        <v>245</v>
      </c>
      <c r="D14" s="10"/>
      <c r="E14" s="10">
        <f>SUM(D14*G14)</f>
        <v>0</v>
      </c>
      <c r="G14" s="13">
        <f t="shared" si="1"/>
        <v>215.6</v>
      </c>
      <c r="H14" s="10">
        <f t="shared" si="2"/>
        <v>0</v>
      </c>
    </row>
    <row r="15" spans="2:8" x14ac:dyDescent="0.2">
      <c r="B15" s="10" t="s">
        <v>10</v>
      </c>
      <c r="C15" s="10">
        <v>334</v>
      </c>
      <c r="D15" s="10"/>
      <c r="E15" s="10">
        <f t="shared" ref="E15:E51" si="3">SUM(D15*G15)</f>
        <v>0</v>
      </c>
      <c r="G15" s="13">
        <f t="shared" si="1"/>
        <v>293.92</v>
      </c>
      <c r="H15" s="10">
        <f t="shared" si="2"/>
        <v>0</v>
      </c>
    </row>
    <row r="16" spans="2:8" x14ac:dyDescent="0.2">
      <c r="B16" s="10" t="s">
        <v>11</v>
      </c>
      <c r="C16" s="10">
        <v>204</v>
      </c>
      <c r="D16" s="10"/>
      <c r="E16" s="10">
        <f t="shared" si="3"/>
        <v>0</v>
      </c>
      <c r="G16" s="13">
        <f t="shared" si="1"/>
        <v>179.52</v>
      </c>
      <c r="H16" s="10">
        <f t="shared" si="2"/>
        <v>0</v>
      </c>
    </row>
    <row r="17" spans="2:8" x14ac:dyDescent="0.2">
      <c r="B17" s="10" t="s">
        <v>12</v>
      </c>
      <c r="C17" s="10">
        <v>293</v>
      </c>
      <c r="D17" s="10"/>
      <c r="E17" s="10">
        <f t="shared" si="3"/>
        <v>0</v>
      </c>
      <c r="G17" s="13">
        <f t="shared" si="1"/>
        <v>257.83999999999997</v>
      </c>
      <c r="H17" s="10">
        <f t="shared" si="2"/>
        <v>0</v>
      </c>
    </row>
    <row r="18" spans="2:8" x14ac:dyDescent="0.2">
      <c r="B18" s="10" t="s">
        <v>13</v>
      </c>
      <c r="C18" s="10">
        <v>178</v>
      </c>
      <c r="D18" s="10"/>
      <c r="E18" s="10">
        <f t="shared" si="3"/>
        <v>0</v>
      </c>
      <c r="G18" s="13">
        <f t="shared" si="1"/>
        <v>156.64000000000001</v>
      </c>
      <c r="H18" s="10">
        <f t="shared" si="2"/>
        <v>0</v>
      </c>
    </row>
    <row r="19" spans="2:8" x14ac:dyDescent="0.2">
      <c r="B19" s="10" t="s">
        <v>14</v>
      </c>
      <c r="C19" s="10">
        <v>267</v>
      </c>
      <c r="D19" s="10"/>
      <c r="E19" s="10">
        <f t="shared" si="3"/>
        <v>0</v>
      </c>
      <c r="G19" s="13">
        <f t="shared" si="1"/>
        <v>234.96</v>
      </c>
      <c r="H19" s="10">
        <f t="shared" si="2"/>
        <v>0</v>
      </c>
    </row>
    <row r="20" spans="2:8" x14ac:dyDescent="0.2">
      <c r="B20" s="10" t="s">
        <v>15</v>
      </c>
      <c r="C20" s="10">
        <v>83</v>
      </c>
      <c r="D20" s="10"/>
      <c r="E20" s="10">
        <f t="shared" si="3"/>
        <v>0</v>
      </c>
      <c r="G20" s="13">
        <f t="shared" si="1"/>
        <v>73.040000000000006</v>
      </c>
      <c r="H20" s="10">
        <f t="shared" si="2"/>
        <v>0</v>
      </c>
    </row>
    <row r="21" spans="2:8" x14ac:dyDescent="0.2">
      <c r="B21" s="17" t="s">
        <v>16</v>
      </c>
      <c r="C21" s="17">
        <v>25</v>
      </c>
      <c r="D21" s="17"/>
      <c r="E21" s="17">
        <f t="shared" si="3"/>
        <v>0</v>
      </c>
      <c r="G21" s="13">
        <f t="shared" si="1"/>
        <v>22</v>
      </c>
      <c r="H21" s="10">
        <f t="shared" si="2"/>
        <v>0</v>
      </c>
    </row>
    <row r="22" spans="2:8" x14ac:dyDescent="0.2">
      <c r="B22" s="17" t="s">
        <v>17</v>
      </c>
      <c r="C22" s="17">
        <v>61</v>
      </c>
      <c r="D22" s="17"/>
      <c r="E22" s="17">
        <f t="shared" si="3"/>
        <v>0</v>
      </c>
      <c r="G22" s="13">
        <f t="shared" si="1"/>
        <v>53.68</v>
      </c>
      <c r="H22" s="10">
        <f t="shared" si="2"/>
        <v>0</v>
      </c>
    </row>
    <row r="23" spans="2:8" x14ac:dyDescent="0.2">
      <c r="B23" s="17" t="s">
        <v>18</v>
      </c>
      <c r="C23" s="17">
        <v>15.3</v>
      </c>
      <c r="D23" s="17"/>
      <c r="E23" s="17">
        <f>SUM(D23*G23)</f>
        <v>0</v>
      </c>
      <c r="G23" s="13">
        <f t="shared" si="1"/>
        <v>13.464</v>
      </c>
      <c r="H23" s="10">
        <f t="shared" si="2"/>
        <v>0</v>
      </c>
    </row>
    <row r="24" spans="2:8" x14ac:dyDescent="0.2">
      <c r="B24" s="10" t="s">
        <v>19</v>
      </c>
      <c r="C24" s="10">
        <v>5.0999999999999996</v>
      </c>
      <c r="D24" s="10"/>
      <c r="E24" s="10">
        <f t="shared" si="3"/>
        <v>0</v>
      </c>
      <c r="G24" s="13">
        <f t="shared" si="1"/>
        <v>4.4879999999999995</v>
      </c>
      <c r="H24" s="10">
        <f t="shared" si="2"/>
        <v>0</v>
      </c>
    </row>
    <row r="25" spans="2:8" x14ac:dyDescent="0.2">
      <c r="B25" s="10" t="s">
        <v>20</v>
      </c>
      <c r="C25" s="10">
        <v>151.30000000000001</v>
      </c>
      <c r="D25" s="10"/>
      <c r="E25" s="10">
        <f t="shared" si="3"/>
        <v>0</v>
      </c>
      <c r="G25" s="13">
        <f t="shared" si="1"/>
        <v>133.14400000000001</v>
      </c>
      <c r="H25" s="10">
        <f t="shared" si="2"/>
        <v>0</v>
      </c>
    </row>
    <row r="26" spans="2:8" x14ac:dyDescent="0.2">
      <c r="B26" s="10" t="s">
        <v>57</v>
      </c>
      <c r="C26" s="10">
        <v>177.3</v>
      </c>
      <c r="D26" s="10"/>
      <c r="E26" s="10">
        <f t="shared" si="3"/>
        <v>0</v>
      </c>
      <c r="G26" s="13">
        <f>C26*0.88</f>
        <v>156.024</v>
      </c>
      <c r="H26" s="10">
        <f>C26*D26</f>
        <v>0</v>
      </c>
    </row>
    <row r="27" spans="2:8" x14ac:dyDescent="0.2">
      <c r="B27" s="10" t="s">
        <v>21</v>
      </c>
      <c r="C27" s="10">
        <v>218.3</v>
      </c>
      <c r="D27" s="10"/>
      <c r="E27" s="10">
        <f t="shared" si="3"/>
        <v>0</v>
      </c>
      <c r="G27" s="13">
        <f t="shared" si="1"/>
        <v>192.10400000000001</v>
      </c>
      <c r="H27" s="10">
        <f t="shared" si="2"/>
        <v>0</v>
      </c>
    </row>
    <row r="28" spans="2:8" x14ac:dyDescent="0.2">
      <c r="B28" s="10" t="s">
        <v>22</v>
      </c>
      <c r="C28" s="10">
        <v>258.3</v>
      </c>
      <c r="D28" s="10"/>
      <c r="E28" s="10">
        <f t="shared" si="3"/>
        <v>0</v>
      </c>
      <c r="G28" s="13">
        <f t="shared" si="1"/>
        <v>227.304</v>
      </c>
      <c r="H28" s="10">
        <f t="shared" si="2"/>
        <v>0</v>
      </c>
    </row>
    <row r="29" spans="2:8" x14ac:dyDescent="0.2">
      <c r="B29" s="10" t="s">
        <v>23</v>
      </c>
      <c r="C29" s="10">
        <v>124.6</v>
      </c>
      <c r="D29" s="10">
        <v>60</v>
      </c>
      <c r="E29" s="10">
        <f t="shared" si="3"/>
        <v>6578.88</v>
      </c>
      <c r="G29" s="13">
        <f t="shared" si="1"/>
        <v>109.648</v>
      </c>
      <c r="H29" s="10">
        <f t="shared" si="2"/>
        <v>7476</v>
      </c>
    </row>
    <row r="30" spans="2:8" x14ac:dyDescent="0.2">
      <c r="B30" s="10" t="s">
        <v>24</v>
      </c>
      <c r="C30" s="10">
        <v>150.6</v>
      </c>
      <c r="D30" s="10"/>
      <c r="E30" s="10">
        <f t="shared" si="3"/>
        <v>0</v>
      </c>
      <c r="G30" s="13">
        <f t="shared" si="1"/>
        <v>132.52799999999999</v>
      </c>
      <c r="H30" s="10">
        <f t="shared" si="2"/>
        <v>0</v>
      </c>
    </row>
    <row r="31" spans="2:8" x14ac:dyDescent="0.2">
      <c r="B31" s="10" t="s">
        <v>25</v>
      </c>
      <c r="C31" s="10">
        <v>191.6</v>
      </c>
      <c r="D31" s="10"/>
      <c r="E31" s="10">
        <f t="shared" si="3"/>
        <v>0</v>
      </c>
      <c r="G31" s="13">
        <f t="shared" si="1"/>
        <v>168.608</v>
      </c>
      <c r="H31" s="10">
        <f t="shared" si="2"/>
        <v>0</v>
      </c>
    </row>
    <row r="32" spans="2:8" x14ac:dyDescent="0.2">
      <c r="B32" s="10" t="s">
        <v>41</v>
      </c>
      <c r="C32" s="10">
        <v>231.6</v>
      </c>
      <c r="D32" s="10"/>
      <c r="E32" s="10">
        <f t="shared" si="3"/>
        <v>0</v>
      </c>
      <c r="G32" s="13">
        <f t="shared" si="1"/>
        <v>203.80799999999999</v>
      </c>
      <c r="H32" s="10">
        <f t="shared" si="2"/>
        <v>0</v>
      </c>
    </row>
    <row r="33" spans="2:8" x14ac:dyDescent="0.2">
      <c r="B33" s="11" t="s">
        <v>26</v>
      </c>
      <c r="C33" s="11">
        <v>327.75</v>
      </c>
      <c r="D33" s="10"/>
      <c r="E33" s="10">
        <f t="shared" si="3"/>
        <v>0</v>
      </c>
      <c r="G33" s="13">
        <f t="shared" si="1"/>
        <v>288.42</v>
      </c>
      <c r="H33" s="10">
        <f t="shared" si="2"/>
        <v>0</v>
      </c>
    </row>
    <row r="34" spans="2:8" x14ac:dyDescent="0.2">
      <c r="B34" s="11" t="s">
        <v>27</v>
      </c>
      <c r="C34" s="11">
        <v>430.1</v>
      </c>
      <c r="D34" s="10"/>
      <c r="E34" s="10">
        <f t="shared" si="3"/>
        <v>0</v>
      </c>
      <c r="G34" s="13">
        <f t="shared" si="1"/>
        <v>378.488</v>
      </c>
      <c r="H34" s="10">
        <f t="shared" si="2"/>
        <v>0</v>
      </c>
    </row>
    <row r="35" spans="2:8" x14ac:dyDescent="0.2">
      <c r="B35" s="11" t="s">
        <v>28</v>
      </c>
      <c r="C35" s="11">
        <v>271.75</v>
      </c>
      <c r="D35" s="10"/>
      <c r="E35" s="10">
        <f t="shared" si="3"/>
        <v>0</v>
      </c>
      <c r="G35" s="13">
        <f t="shared" si="1"/>
        <v>239.14000000000001</v>
      </c>
      <c r="H35" s="10">
        <f t="shared" si="2"/>
        <v>0</v>
      </c>
    </row>
    <row r="36" spans="2:8" x14ac:dyDescent="0.2">
      <c r="B36" s="11" t="s">
        <v>29</v>
      </c>
      <c r="C36" s="11">
        <v>384.1</v>
      </c>
      <c r="D36" s="10"/>
      <c r="E36" s="10">
        <f t="shared" si="3"/>
        <v>0</v>
      </c>
      <c r="G36" s="13">
        <f t="shared" si="1"/>
        <v>338.00800000000004</v>
      </c>
      <c r="H36" s="10">
        <f t="shared" si="2"/>
        <v>0</v>
      </c>
    </row>
    <row r="37" spans="2:8" x14ac:dyDescent="0.2">
      <c r="B37" s="11" t="s">
        <v>30</v>
      </c>
      <c r="C37" s="11">
        <v>234.6</v>
      </c>
      <c r="D37" s="10"/>
      <c r="E37" s="10">
        <f t="shared" si="3"/>
        <v>0</v>
      </c>
      <c r="G37" s="13">
        <f t="shared" si="1"/>
        <v>206.44800000000001</v>
      </c>
      <c r="H37" s="10">
        <f t="shared" si="2"/>
        <v>0</v>
      </c>
    </row>
    <row r="38" spans="2:8" x14ac:dyDescent="0.2">
      <c r="B38" s="11" t="s">
        <v>31</v>
      </c>
      <c r="C38" s="11">
        <v>337</v>
      </c>
      <c r="D38" s="10"/>
      <c r="E38" s="10">
        <f t="shared" si="3"/>
        <v>0</v>
      </c>
      <c r="G38" s="13">
        <f t="shared" si="1"/>
        <v>296.56</v>
      </c>
      <c r="H38" s="10">
        <f t="shared" si="2"/>
        <v>0</v>
      </c>
    </row>
    <row r="39" spans="2:8" x14ac:dyDescent="0.2">
      <c r="B39" s="11" t="s">
        <v>32</v>
      </c>
      <c r="C39" s="11">
        <v>204.7</v>
      </c>
      <c r="D39" s="10"/>
      <c r="E39" s="10">
        <f t="shared" si="3"/>
        <v>0</v>
      </c>
      <c r="G39" s="13">
        <f t="shared" si="1"/>
        <v>180.136</v>
      </c>
      <c r="H39" s="10">
        <f t="shared" si="2"/>
        <v>0</v>
      </c>
    </row>
    <row r="40" spans="2:8" x14ac:dyDescent="0.2">
      <c r="B40" s="11" t="s">
        <v>33</v>
      </c>
      <c r="C40" s="11">
        <v>307.10000000000002</v>
      </c>
      <c r="D40" s="10"/>
      <c r="E40" s="10">
        <f t="shared" si="3"/>
        <v>0</v>
      </c>
      <c r="G40" s="13">
        <f t="shared" si="1"/>
        <v>270.24800000000005</v>
      </c>
      <c r="H40" s="10">
        <f t="shared" si="2"/>
        <v>0</v>
      </c>
    </row>
    <row r="41" spans="2:8" x14ac:dyDescent="0.2">
      <c r="B41" s="11" t="s">
        <v>34</v>
      </c>
      <c r="C41" s="11">
        <v>174</v>
      </c>
      <c r="D41" s="10"/>
      <c r="E41" s="10">
        <f t="shared" si="3"/>
        <v>0</v>
      </c>
      <c r="G41" s="13">
        <f t="shared" si="1"/>
        <v>153.12</v>
      </c>
      <c r="H41" s="10">
        <f t="shared" si="2"/>
        <v>0</v>
      </c>
    </row>
    <row r="42" spans="2:8" x14ac:dyDescent="0.2">
      <c r="B42" s="11" t="s">
        <v>35</v>
      </c>
      <c r="C42" s="11">
        <v>143.30000000000001</v>
      </c>
      <c r="D42" s="10"/>
      <c r="E42" s="10">
        <f t="shared" si="3"/>
        <v>0</v>
      </c>
      <c r="G42" s="13">
        <f t="shared" si="1"/>
        <v>126.10400000000001</v>
      </c>
      <c r="H42" s="10">
        <f t="shared" si="2"/>
        <v>0</v>
      </c>
    </row>
    <row r="43" spans="2:8" x14ac:dyDescent="0.2">
      <c r="B43" s="11" t="s">
        <v>36</v>
      </c>
      <c r="C43" s="11">
        <v>203.9</v>
      </c>
      <c r="D43" s="10"/>
      <c r="E43" s="10">
        <f t="shared" si="3"/>
        <v>0</v>
      </c>
      <c r="G43" s="13">
        <f t="shared" si="1"/>
        <v>179.43200000000002</v>
      </c>
      <c r="H43" s="10">
        <f t="shared" si="2"/>
        <v>0</v>
      </c>
    </row>
    <row r="44" spans="2:8" x14ac:dyDescent="0.2">
      <c r="B44" s="11" t="s">
        <v>37</v>
      </c>
      <c r="C44" s="11">
        <v>251</v>
      </c>
      <c r="D44" s="10"/>
      <c r="E44" s="10">
        <f t="shared" si="3"/>
        <v>0</v>
      </c>
      <c r="G44" s="13">
        <f t="shared" si="1"/>
        <v>220.88</v>
      </c>
      <c r="H44" s="10">
        <f t="shared" si="2"/>
        <v>0</v>
      </c>
    </row>
    <row r="45" spans="2:8" x14ac:dyDescent="0.2">
      <c r="B45" s="11" t="s">
        <v>42</v>
      </c>
      <c r="C45" s="11">
        <v>297</v>
      </c>
      <c r="D45" s="10"/>
      <c r="E45" s="10">
        <f t="shared" si="3"/>
        <v>0</v>
      </c>
      <c r="G45" s="13">
        <f t="shared" si="1"/>
        <v>261.36</v>
      </c>
      <c r="H45" s="10">
        <f t="shared" si="2"/>
        <v>0</v>
      </c>
    </row>
    <row r="46" spans="2:8" x14ac:dyDescent="0.2">
      <c r="B46" s="11" t="s">
        <v>43</v>
      </c>
      <c r="C46" s="11">
        <v>173.2</v>
      </c>
      <c r="D46" s="10"/>
      <c r="E46" s="10">
        <f t="shared" si="3"/>
        <v>0</v>
      </c>
      <c r="G46" s="13">
        <f t="shared" si="1"/>
        <v>152.416</v>
      </c>
      <c r="H46" s="10">
        <f t="shared" si="2"/>
        <v>0</v>
      </c>
    </row>
    <row r="47" spans="2:8" x14ac:dyDescent="0.2">
      <c r="B47" s="11" t="s">
        <v>44</v>
      </c>
      <c r="C47" s="11">
        <v>220.3</v>
      </c>
      <c r="D47" s="10"/>
      <c r="E47" s="10">
        <f t="shared" si="3"/>
        <v>0</v>
      </c>
      <c r="G47" s="13">
        <f t="shared" si="1"/>
        <v>193.864</v>
      </c>
      <c r="H47" s="10">
        <f t="shared" si="2"/>
        <v>0</v>
      </c>
    </row>
    <row r="48" spans="2:8" x14ac:dyDescent="0.2">
      <c r="B48" s="11" t="s">
        <v>45</v>
      </c>
      <c r="C48" s="11">
        <v>266.3</v>
      </c>
      <c r="D48" s="10"/>
      <c r="E48" s="10">
        <f t="shared" si="3"/>
        <v>0</v>
      </c>
      <c r="G48" s="13">
        <f t="shared" si="1"/>
        <v>234.34400000000002</v>
      </c>
      <c r="H48" s="10">
        <f t="shared" si="2"/>
        <v>0</v>
      </c>
    </row>
    <row r="49" spans="2:8" x14ac:dyDescent="0.2">
      <c r="B49" s="11" t="s">
        <v>46</v>
      </c>
      <c r="C49" s="11">
        <v>114</v>
      </c>
      <c r="D49" s="10"/>
      <c r="E49" s="10">
        <f t="shared" si="3"/>
        <v>0</v>
      </c>
      <c r="G49" s="13">
        <f t="shared" si="1"/>
        <v>100.32000000000001</v>
      </c>
      <c r="H49" s="10">
        <f t="shared" si="2"/>
        <v>0</v>
      </c>
    </row>
    <row r="50" spans="2:8" x14ac:dyDescent="0.2">
      <c r="B50" s="11" t="s">
        <v>47</v>
      </c>
      <c r="C50" s="11">
        <v>170</v>
      </c>
      <c r="D50" s="10"/>
      <c r="E50" s="10">
        <f t="shared" si="3"/>
        <v>0</v>
      </c>
      <c r="G50" s="13">
        <f t="shared" si="1"/>
        <v>149.6</v>
      </c>
      <c r="H50" s="10">
        <f t="shared" si="2"/>
        <v>0</v>
      </c>
    </row>
    <row r="51" spans="2:8" x14ac:dyDescent="0.2">
      <c r="B51" s="11" t="s">
        <v>48</v>
      </c>
      <c r="C51" s="11">
        <v>459</v>
      </c>
      <c r="D51" s="10"/>
      <c r="E51" s="10">
        <f t="shared" si="3"/>
        <v>0</v>
      </c>
      <c r="G51" s="13">
        <f t="shared" si="1"/>
        <v>403.92</v>
      </c>
      <c r="H51" s="10">
        <f t="shared" si="2"/>
        <v>0</v>
      </c>
    </row>
    <row r="52" spans="2:8" x14ac:dyDescent="0.2">
      <c r="B52" s="11" t="s">
        <v>53</v>
      </c>
      <c r="C52" s="10"/>
      <c r="D52" s="10"/>
      <c r="E52" s="10">
        <f>SUM(E12:E51)</f>
        <v>6578.88</v>
      </c>
    </row>
    <row r="53" spans="2:8" ht="15" x14ac:dyDescent="0.25">
      <c r="B53" s="15" t="s">
        <v>49</v>
      </c>
      <c r="C53" s="16"/>
      <c r="D53" s="16"/>
      <c r="E53" s="16">
        <f>(E52*1.17)</f>
        <v>7697.2896000000001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4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הנחה 10%</vt:lpstr>
      <vt:lpstr>הנחה 12% עד 09.16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Vered Hochstein</cp:lastModifiedBy>
  <cp:lastPrinted>2019-08-01T07:01:02Z</cp:lastPrinted>
  <dcterms:created xsi:type="dcterms:W3CDTF">2014-10-07T15:51:40Z</dcterms:created>
  <dcterms:modified xsi:type="dcterms:W3CDTF">2019-08-12T11:26:54Z</dcterms:modified>
</cp:coreProperties>
</file>