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אורן צבא\מבל\מבל מו\"/>
    </mc:Choice>
  </mc:AlternateContent>
  <xr:revisionPtr revIDLastSave="0" documentId="8_{BD62C6B0-D27C-4C7B-BDA9-B1D58F029EB8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גיליון הערכה פרטני" sheetId="4" r:id="rId1"/>
    <sheet name="מידע" sheetId="1" r:id="rId2"/>
    <sheet name="ציונים סופיים" sheetId="5" r:id="rId3"/>
    <sheet name="ציונים סופיים- מהגבוה לנמוך" sheetId="7" r:id="rId4"/>
  </sheets>
  <definedNames>
    <definedName name="_xlnm._FilterDatabase" localSheetId="3" hidden="1">'ציונים סופיים- מהגבוה לנמוך'!$A$1:$F$43</definedName>
    <definedName name="_xlnm.Print_Area" localSheetId="0">'גיליון הערכה פרטני'!$C$4:$AH$48</definedName>
    <definedName name="_xlnm.Print_Area" localSheetId="1">מידע!$B$2:$H$48</definedName>
    <definedName name="_xlnm.Print_Area" localSheetId="2">'ציונים סופיים'!$A$1:$F$42</definedName>
    <definedName name="_xlnm.Print_Area" localSheetId="3">'ציונים סופיים- מהגבוה לנמוך'!$A$1:$F$43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5" l="1"/>
  <c r="B35" i="5"/>
  <c r="B36" i="5"/>
  <c r="B37" i="5"/>
  <c r="B38" i="5"/>
  <c r="B39" i="5"/>
  <c r="B40" i="5"/>
  <c r="B41" i="5"/>
  <c r="B42" i="5"/>
  <c r="B33" i="5"/>
  <c r="B24" i="5"/>
  <c r="B25" i="5"/>
  <c r="B26" i="5"/>
  <c r="B27" i="5"/>
  <c r="B28" i="5"/>
  <c r="B29" i="5"/>
  <c r="B30" i="5"/>
  <c r="B31" i="5"/>
  <c r="B32" i="5"/>
  <c r="B2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H25" i="4"/>
  <c r="L25" i="4"/>
  <c r="P25" i="4"/>
  <c r="T25" i="4"/>
  <c r="Y25" i="4"/>
  <c r="AC25" i="4"/>
  <c r="AE25" i="4"/>
  <c r="AF25" i="4"/>
  <c r="AG25" i="4"/>
  <c r="AH25" i="4"/>
  <c r="AE14" i="4"/>
  <c r="AF14" i="4"/>
  <c r="AG14" i="4"/>
  <c r="AH14" i="4"/>
  <c r="AC14" i="4"/>
  <c r="T14" i="4"/>
  <c r="P14" i="4"/>
  <c r="L14" i="4"/>
  <c r="H14" i="4"/>
  <c r="AI14" i="4" s="1"/>
  <c r="AJ14" i="4" s="1"/>
  <c r="AI25" i="4" l="1"/>
  <c r="AJ25" i="4" s="1"/>
  <c r="A33" i="5"/>
  <c r="A34" i="5"/>
  <c r="A35" i="5"/>
  <c r="A36" i="5"/>
  <c r="A37" i="5"/>
  <c r="A38" i="5"/>
  <c r="A39" i="5"/>
  <c r="A40" i="5"/>
  <c r="A41" i="5"/>
  <c r="A42" i="5"/>
  <c r="A23" i="5"/>
  <c r="A24" i="5"/>
  <c r="A25" i="5"/>
  <c r="A26" i="5"/>
  <c r="A27" i="5"/>
  <c r="A28" i="5"/>
  <c r="A29" i="5"/>
  <c r="A30" i="5"/>
  <c r="A31" i="5"/>
  <c r="A32" i="5"/>
  <c r="A13" i="5"/>
  <c r="A14" i="5"/>
  <c r="A15" i="5"/>
  <c r="A16" i="5"/>
  <c r="A17" i="5"/>
  <c r="A18" i="5"/>
  <c r="A19" i="5"/>
  <c r="A20" i="5"/>
  <c r="A21" i="5"/>
  <c r="A22" i="5"/>
  <c r="B13" i="5"/>
  <c r="B14" i="5"/>
  <c r="B15" i="5"/>
  <c r="B16" i="5"/>
  <c r="B17" i="5"/>
  <c r="B18" i="5"/>
  <c r="B19" i="5"/>
  <c r="B20" i="5"/>
  <c r="B21" i="5"/>
  <c r="B22" i="5"/>
  <c r="B2" i="5"/>
  <c r="B3" i="5"/>
  <c r="A2" i="5"/>
  <c r="A3" i="5"/>
  <c r="H47" i="4"/>
  <c r="L47" i="4"/>
  <c r="P47" i="4"/>
  <c r="T47" i="4"/>
  <c r="Y47" i="4"/>
  <c r="AC47" i="4"/>
  <c r="AE47" i="4"/>
  <c r="AH47" i="4" s="1"/>
  <c r="AF47" i="4"/>
  <c r="AG47" i="4"/>
  <c r="AI47" i="4" l="1"/>
  <c r="AJ47" i="4" s="1"/>
  <c r="P6" i="4"/>
  <c r="P7" i="4"/>
  <c r="P8" i="4"/>
  <c r="P9" i="4"/>
  <c r="P10" i="4"/>
  <c r="P11" i="4"/>
  <c r="P12" i="4"/>
  <c r="P13" i="4"/>
  <c r="P15" i="4"/>
  <c r="P16" i="4"/>
  <c r="H36" i="4" l="1"/>
  <c r="L36" i="4"/>
  <c r="P36" i="4"/>
  <c r="T36" i="4"/>
  <c r="Y36" i="4"/>
  <c r="AC36" i="4"/>
  <c r="AE36" i="4"/>
  <c r="AF36" i="4"/>
  <c r="AG36" i="4"/>
  <c r="H35" i="4"/>
  <c r="L35" i="4"/>
  <c r="P35" i="4"/>
  <c r="T35" i="4"/>
  <c r="Y35" i="4"/>
  <c r="AC35" i="4"/>
  <c r="AE35" i="4"/>
  <c r="AF35" i="4"/>
  <c r="AG35" i="4"/>
  <c r="H27" i="4"/>
  <c r="L27" i="4"/>
  <c r="P27" i="4"/>
  <c r="T27" i="4"/>
  <c r="Y27" i="4"/>
  <c r="AC27" i="4"/>
  <c r="AE27" i="4"/>
  <c r="AF27" i="4"/>
  <c r="AG27" i="4"/>
  <c r="H16" i="4"/>
  <c r="L16" i="4"/>
  <c r="T16" i="4"/>
  <c r="Y16" i="4"/>
  <c r="AC16" i="4"/>
  <c r="AE16" i="4"/>
  <c r="AF16" i="4"/>
  <c r="AG16" i="4"/>
  <c r="H15" i="4"/>
  <c r="L15" i="4"/>
  <c r="T15" i="4"/>
  <c r="Y15" i="4"/>
  <c r="AC15" i="4"/>
  <c r="AE15" i="4"/>
  <c r="AF15" i="4"/>
  <c r="AG15" i="4"/>
  <c r="AH36" i="4" l="1"/>
  <c r="AH27" i="4"/>
  <c r="AI16" i="4"/>
  <c r="AJ16" i="4" s="1"/>
  <c r="AI35" i="4"/>
  <c r="AJ35" i="4" s="1"/>
  <c r="AH35" i="4"/>
  <c r="AI27" i="4"/>
  <c r="AJ27" i="4" s="1"/>
  <c r="AI36" i="4"/>
  <c r="AJ36" i="4" s="1"/>
  <c r="AI15" i="4"/>
  <c r="AJ15" i="4" s="1"/>
  <c r="AH16" i="4"/>
  <c r="AH15" i="4"/>
  <c r="H12" i="1"/>
  <c r="Q49" i="4" l="1"/>
  <c r="R49" i="4"/>
  <c r="S49" i="4"/>
  <c r="M49" i="4" l="1"/>
  <c r="N49" i="4"/>
  <c r="O49" i="4"/>
  <c r="L17" i="4" l="1"/>
  <c r="U49" i="4" l="1"/>
  <c r="V49" i="4"/>
  <c r="W49" i="4"/>
  <c r="X49" i="4"/>
  <c r="Z49" i="4"/>
  <c r="AA49" i="4"/>
  <c r="AB49" i="4"/>
  <c r="AD49" i="4"/>
  <c r="K49" i="4"/>
  <c r="J49" i="4"/>
  <c r="I49" i="4"/>
  <c r="AG7" i="4"/>
  <c r="AG8" i="4"/>
  <c r="AG9" i="4"/>
  <c r="AG10" i="4"/>
  <c r="AG11" i="4"/>
  <c r="AG12" i="4"/>
  <c r="AG13" i="4"/>
  <c r="AG17" i="4"/>
  <c r="AG18" i="4"/>
  <c r="AG19" i="4"/>
  <c r="AG20" i="4"/>
  <c r="AG21" i="4"/>
  <c r="AG22" i="4"/>
  <c r="AG23" i="4"/>
  <c r="AG24" i="4"/>
  <c r="AG26" i="4"/>
  <c r="AG28" i="4"/>
  <c r="AG29" i="4"/>
  <c r="AG30" i="4"/>
  <c r="AG31" i="4"/>
  <c r="AG32" i="4"/>
  <c r="AG33" i="4"/>
  <c r="AG34" i="4"/>
  <c r="AG37" i="4"/>
  <c r="AG38" i="4"/>
  <c r="AG39" i="4"/>
  <c r="AG40" i="4"/>
  <c r="AG41" i="4"/>
  <c r="AG42" i="4"/>
  <c r="AG43" i="4"/>
  <c r="AG44" i="4"/>
  <c r="AG45" i="4"/>
  <c r="AG46" i="4"/>
  <c r="AG6" i="4"/>
  <c r="AF7" i="4"/>
  <c r="AF8" i="4"/>
  <c r="AF9" i="4"/>
  <c r="AF10" i="4"/>
  <c r="AF11" i="4"/>
  <c r="AF12" i="4"/>
  <c r="AF13" i="4"/>
  <c r="AF17" i="4"/>
  <c r="AF18" i="4"/>
  <c r="AF19" i="4"/>
  <c r="AF20" i="4"/>
  <c r="AF21" i="4"/>
  <c r="AF22" i="4"/>
  <c r="AF23" i="4"/>
  <c r="AF24" i="4"/>
  <c r="AF26" i="4"/>
  <c r="AF28" i="4"/>
  <c r="AF29" i="4"/>
  <c r="AF30" i="4"/>
  <c r="AF31" i="4"/>
  <c r="AF32" i="4"/>
  <c r="AF33" i="4"/>
  <c r="AF34" i="4"/>
  <c r="AF37" i="4"/>
  <c r="AF38" i="4"/>
  <c r="AF39" i="4"/>
  <c r="AF40" i="4"/>
  <c r="AF41" i="4"/>
  <c r="AF42" i="4"/>
  <c r="AF43" i="4"/>
  <c r="AF44" i="4"/>
  <c r="AF45" i="4"/>
  <c r="AF46" i="4"/>
  <c r="AF6" i="4"/>
  <c r="AE7" i="4"/>
  <c r="AE8" i="4"/>
  <c r="AE9" i="4"/>
  <c r="AE10" i="4"/>
  <c r="AE11" i="4"/>
  <c r="AE12" i="4"/>
  <c r="AE13" i="4"/>
  <c r="AE17" i="4"/>
  <c r="AE18" i="4"/>
  <c r="AE19" i="4"/>
  <c r="AE20" i="4"/>
  <c r="AE21" i="4"/>
  <c r="AE22" i="4"/>
  <c r="AE23" i="4"/>
  <c r="AE24" i="4"/>
  <c r="AE26" i="4"/>
  <c r="AE28" i="4"/>
  <c r="AE29" i="4"/>
  <c r="AE30" i="4"/>
  <c r="AE31" i="4"/>
  <c r="AE32" i="4"/>
  <c r="AE33" i="4"/>
  <c r="AE34" i="4"/>
  <c r="AE37" i="4"/>
  <c r="AE38" i="4"/>
  <c r="AE39" i="4"/>
  <c r="AE40" i="4"/>
  <c r="AE41" i="4"/>
  <c r="AE42" i="4"/>
  <c r="AE43" i="4"/>
  <c r="AE44" i="4"/>
  <c r="AE45" i="4"/>
  <c r="AE46" i="4"/>
  <c r="AE6" i="4"/>
  <c r="AF49" i="4" l="1"/>
  <c r="AE49" i="4"/>
  <c r="AG49" i="4"/>
  <c r="B27" i="1"/>
  <c r="H11" i="1"/>
  <c r="G27" i="1"/>
  <c r="F27" i="1"/>
  <c r="E27" i="1"/>
  <c r="D27" i="1"/>
  <c r="AC48" i="4"/>
  <c r="Y48" i="4"/>
  <c r="AC46" i="4"/>
  <c r="Y46" i="4"/>
  <c r="AC45" i="4"/>
  <c r="Y45" i="4"/>
  <c r="AC44" i="4"/>
  <c r="Y44" i="4"/>
  <c r="AC43" i="4"/>
  <c r="Y43" i="4"/>
  <c r="AC42" i="4"/>
  <c r="Y42" i="4"/>
  <c r="AC41" i="4"/>
  <c r="Y41" i="4"/>
  <c r="AC40" i="4"/>
  <c r="Y40" i="4"/>
  <c r="AC39" i="4"/>
  <c r="Y39" i="4"/>
  <c r="AC38" i="4"/>
  <c r="Y38" i="4"/>
  <c r="AC37" i="4"/>
  <c r="Y37" i="4"/>
  <c r="AC34" i="4"/>
  <c r="Y34" i="4"/>
  <c r="AC33" i="4"/>
  <c r="Y33" i="4"/>
  <c r="AC32" i="4"/>
  <c r="Y32" i="4"/>
  <c r="AC31" i="4"/>
  <c r="Y31" i="4"/>
  <c r="AC30" i="4"/>
  <c r="Y30" i="4"/>
  <c r="AC29" i="4"/>
  <c r="Y29" i="4"/>
  <c r="AC28" i="4"/>
  <c r="Y28" i="4"/>
  <c r="AC26" i="4"/>
  <c r="Y26" i="4"/>
  <c r="AC24" i="4"/>
  <c r="Y24" i="4"/>
  <c r="AC23" i="4"/>
  <c r="Y23" i="4"/>
  <c r="AC22" i="4"/>
  <c r="Y22" i="4"/>
  <c r="AC21" i="4"/>
  <c r="Y21" i="4"/>
  <c r="AC20" i="4"/>
  <c r="Y20" i="4"/>
  <c r="AC19" i="4"/>
  <c r="Y19" i="4"/>
  <c r="AC18" i="4"/>
  <c r="Y18" i="4"/>
  <c r="AC17" i="4"/>
  <c r="Y17" i="4"/>
  <c r="AC13" i="4"/>
  <c r="Y13" i="4"/>
  <c r="AC12" i="4"/>
  <c r="Y12" i="4"/>
  <c r="AC11" i="4"/>
  <c r="Y11" i="4"/>
  <c r="AC10" i="4"/>
  <c r="Y10" i="4"/>
  <c r="AC9" i="4"/>
  <c r="Y9" i="4"/>
  <c r="AC8" i="4"/>
  <c r="Y8" i="4"/>
  <c r="AC7" i="4"/>
  <c r="Y7" i="4"/>
  <c r="AC6" i="4"/>
  <c r="Y6" i="4"/>
  <c r="Y49" i="4" s="1"/>
  <c r="T31" i="4"/>
  <c r="P31" i="4"/>
  <c r="L31" i="4"/>
  <c r="H31" i="4"/>
  <c r="T30" i="4"/>
  <c r="P30" i="4"/>
  <c r="L30" i="4"/>
  <c r="H30" i="4"/>
  <c r="T20" i="4"/>
  <c r="P20" i="4"/>
  <c r="L20" i="4"/>
  <c r="H20" i="4"/>
  <c r="T19" i="4"/>
  <c r="P19" i="4"/>
  <c r="L19" i="4"/>
  <c r="H19" i="4"/>
  <c r="T11" i="4"/>
  <c r="L11" i="4"/>
  <c r="H11" i="4"/>
  <c r="B26" i="1"/>
  <c r="B25" i="1"/>
  <c r="B24" i="1"/>
  <c r="B23" i="1"/>
  <c r="E50" i="1"/>
  <c r="E49" i="1"/>
  <c r="E15" i="1"/>
  <c r="T38" i="4"/>
  <c r="P38" i="4"/>
  <c r="L38" i="4"/>
  <c r="H38" i="4"/>
  <c r="T28" i="4"/>
  <c r="P28" i="4"/>
  <c r="L28" i="4"/>
  <c r="H28" i="4"/>
  <c r="T17" i="4"/>
  <c r="P17" i="4"/>
  <c r="H17" i="4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G49" i="4"/>
  <c r="F23" i="1" s="1"/>
  <c r="F49" i="4"/>
  <c r="E23" i="1" s="1"/>
  <c r="E49" i="4"/>
  <c r="D23" i="1" s="1"/>
  <c r="T48" i="4"/>
  <c r="T46" i="4"/>
  <c r="T45" i="4"/>
  <c r="T44" i="4"/>
  <c r="T43" i="4"/>
  <c r="T42" i="4"/>
  <c r="T41" i="4"/>
  <c r="T40" i="4"/>
  <c r="T39" i="4"/>
  <c r="T37" i="4"/>
  <c r="T34" i="4"/>
  <c r="T33" i="4"/>
  <c r="T32" i="4"/>
  <c r="T29" i="4"/>
  <c r="T26" i="4"/>
  <c r="T24" i="4"/>
  <c r="T23" i="4"/>
  <c r="T22" i="4"/>
  <c r="T21" i="4"/>
  <c r="T18" i="4"/>
  <c r="T13" i="4"/>
  <c r="T12" i="4"/>
  <c r="T10" i="4"/>
  <c r="T9" i="4"/>
  <c r="T8" i="4"/>
  <c r="T7" i="4"/>
  <c r="T6" i="4"/>
  <c r="P48" i="4"/>
  <c r="P46" i="4"/>
  <c r="P45" i="4"/>
  <c r="P44" i="4"/>
  <c r="P43" i="4"/>
  <c r="P42" i="4"/>
  <c r="P41" i="4"/>
  <c r="P40" i="4"/>
  <c r="P39" i="4"/>
  <c r="P37" i="4"/>
  <c r="P34" i="4"/>
  <c r="P33" i="4"/>
  <c r="P32" i="4"/>
  <c r="P29" i="4"/>
  <c r="P26" i="4"/>
  <c r="P24" i="4"/>
  <c r="P23" i="4"/>
  <c r="P22" i="4"/>
  <c r="P21" i="4"/>
  <c r="P18" i="4"/>
  <c r="L48" i="4"/>
  <c r="L46" i="4"/>
  <c r="L45" i="4"/>
  <c r="L44" i="4"/>
  <c r="L43" i="4"/>
  <c r="L42" i="4"/>
  <c r="L41" i="4"/>
  <c r="L40" i="4"/>
  <c r="L39" i="4"/>
  <c r="L37" i="4"/>
  <c r="L34" i="4"/>
  <c r="L33" i="4"/>
  <c r="L32" i="4"/>
  <c r="L29" i="4"/>
  <c r="L26" i="4"/>
  <c r="L24" i="4"/>
  <c r="L23" i="4"/>
  <c r="L22" i="4"/>
  <c r="L21" i="4"/>
  <c r="L18" i="4"/>
  <c r="L13" i="4"/>
  <c r="L12" i="4"/>
  <c r="L10" i="4"/>
  <c r="L9" i="4"/>
  <c r="L8" i="4"/>
  <c r="L7" i="4"/>
  <c r="L6" i="4"/>
  <c r="H48" i="4"/>
  <c r="H46" i="4"/>
  <c r="H45" i="4"/>
  <c r="H44" i="4"/>
  <c r="H43" i="4"/>
  <c r="H42" i="4"/>
  <c r="H41" i="4"/>
  <c r="H40" i="4"/>
  <c r="H39" i="4"/>
  <c r="H37" i="4"/>
  <c r="H34" i="4"/>
  <c r="H33" i="4"/>
  <c r="H32" i="4"/>
  <c r="H29" i="4"/>
  <c r="H26" i="4"/>
  <c r="H24" i="4"/>
  <c r="H23" i="4"/>
  <c r="H22" i="4"/>
  <c r="H21" i="4"/>
  <c r="H18" i="4"/>
  <c r="H13" i="4"/>
  <c r="H12" i="4"/>
  <c r="H10" i="4"/>
  <c r="H9" i="4"/>
  <c r="H8" i="4"/>
  <c r="H7" i="4"/>
  <c r="H6" i="4"/>
  <c r="AC49" i="4" l="1"/>
  <c r="AI9" i="4"/>
  <c r="AJ9" i="4" s="1"/>
  <c r="AI10" i="4"/>
  <c r="AJ10" i="4" s="1"/>
  <c r="AI17" i="4"/>
  <c r="AJ17" i="4" s="1"/>
  <c r="AI22" i="4"/>
  <c r="AJ22" i="4" s="1"/>
  <c r="AI30" i="4"/>
  <c r="AJ30" i="4" s="1"/>
  <c r="AI31" i="4"/>
  <c r="AJ31" i="4" s="1"/>
  <c r="AI21" i="4"/>
  <c r="AJ21" i="4" s="1"/>
  <c r="AI26" i="4"/>
  <c r="AJ26" i="4" s="1"/>
  <c r="AI32" i="4"/>
  <c r="AJ32" i="4" s="1"/>
  <c r="AI45" i="4"/>
  <c r="AJ45" i="4" s="1"/>
  <c r="AI7" i="4"/>
  <c r="AJ7" i="4" s="1"/>
  <c r="AI12" i="4"/>
  <c r="AJ12" i="4" s="1"/>
  <c r="AI23" i="4"/>
  <c r="AJ23" i="4" s="1"/>
  <c r="AI33" i="4"/>
  <c r="AJ33" i="4" s="1"/>
  <c r="AI42" i="4"/>
  <c r="AJ42" i="4" s="1"/>
  <c r="AI46" i="4"/>
  <c r="AJ46" i="4" s="1"/>
  <c r="AI28" i="4"/>
  <c r="AJ28" i="4" s="1"/>
  <c r="AI6" i="4"/>
  <c r="AJ6" i="4" s="1"/>
  <c r="H49" i="4"/>
  <c r="AI8" i="4"/>
  <c r="AJ8" i="4" s="1"/>
  <c r="AI13" i="4"/>
  <c r="AJ13" i="4" s="1"/>
  <c r="L49" i="4"/>
  <c r="AI18" i="4"/>
  <c r="AJ18" i="4" s="1"/>
  <c r="AI24" i="4"/>
  <c r="AJ24" i="4" s="1"/>
  <c r="AI34" i="4"/>
  <c r="AJ34" i="4" s="1"/>
  <c r="AI39" i="4"/>
  <c r="AJ39" i="4" s="1"/>
  <c r="AI43" i="4"/>
  <c r="AJ43" i="4" s="1"/>
  <c r="AI38" i="4"/>
  <c r="AJ38" i="4" s="1"/>
  <c r="AI11" i="4"/>
  <c r="AJ11" i="4" s="1"/>
  <c r="AI41" i="4"/>
  <c r="AJ41" i="4" s="1"/>
  <c r="AI29" i="4"/>
  <c r="AJ29" i="4" s="1"/>
  <c r="AI37" i="4"/>
  <c r="AJ37" i="4" s="1"/>
  <c r="AI40" i="4"/>
  <c r="AJ40" i="4" s="1"/>
  <c r="AI44" i="4"/>
  <c r="AJ44" i="4" s="1"/>
  <c r="AI19" i="4"/>
  <c r="AJ19" i="4" s="1"/>
  <c r="AI20" i="4"/>
  <c r="AJ20" i="4" s="1"/>
  <c r="T49" i="4"/>
  <c r="P49" i="4"/>
  <c r="AF48" i="4"/>
  <c r="AH21" i="4"/>
  <c r="AE48" i="4"/>
  <c r="AH9" i="4"/>
  <c r="H15" i="1"/>
  <c r="AG48" i="4"/>
  <c r="AI49" i="4" l="1"/>
  <c r="AH48" i="4"/>
  <c r="AH20" i="4"/>
  <c r="AH17" i="4"/>
  <c r="AH26" i="4"/>
  <c r="AH18" i="4"/>
  <c r="AH22" i="4"/>
  <c r="AH24" i="4"/>
  <c r="AH8" i="4"/>
  <c r="AH19" i="4"/>
  <c r="AH23" i="4"/>
  <c r="AH13" i="4"/>
  <c r="AH29" i="4"/>
  <c r="AH33" i="4"/>
  <c r="AH41" i="4"/>
  <c r="AH45" i="4"/>
  <c r="AH10" i="4"/>
  <c r="AH30" i="4"/>
  <c r="AH34" i="4"/>
  <c r="AH38" i="4"/>
  <c r="AH42" i="4"/>
  <c r="AH46" i="4"/>
  <c r="AH7" i="4"/>
  <c r="AH11" i="4"/>
  <c r="AH31" i="4"/>
  <c r="AH37" i="4"/>
  <c r="AH39" i="4"/>
  <c r="AH43" i="4"/>
  <c r="F28" i="1"/>
  <c r="G28" i="1"/>
  <c r="AH12" i="4"/>
  <c r="E28" i="1"/>
  <c r="AH28" i="4"/>
  <c r="AH32" i="4"/>
  <c r="AH40" i="4"/>
  <c r="AH44" i="4"/>
  <c r="D28" i="1"/>
  <c r="AH6" i="4"/>
  <c r="AH49" i="4" l="1"/>
  <c r="AH5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oren</author>
  </authors>
  <commentList>
    <comment ref="AI5" authorId="0" shapeId="0" xr:uid="{00000000-0006-0000-0000-000001000000}">
      <text>
        <r>
          <rPr>
            <b/>
            <sz val="9"/>
            <color indexed="81"/>
            <rFont val="Tahoma"/>
            <charset val="177"/>
          </rPr>
          <t>מדריך של החניך 35%, מד"ר 20%, כל השאר 15%</t>
        </r>
      </text>
    </comment>
    <comment ref="AJ5" authorId="0" shapeId="0" xr:uid="{00000000-0006-0000-0000-000002000000}">
      <text>
        <r>
          <rPr>
            <b/>
            <sz val="9"/>
            <color indexed="81"/>
            <rFont val="Tahoma"/>
            <charset val="177"/>
          </rPr>
          <t>הציון הוא 30% מכלל הציון במב"ל</t>
        </r>
        <r>
          <rPr>
            <sz val="9"/>
            <color indexed="81"/>
            <rFont val="Tahoma"/>
            <charset val="177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<sst xmlns="http://schemas.openxmlformats.org/spreadsheetml/2006/main" count="158" uniqueCount="80">
  <si>
    <t>הערכת מדריך</t>
  </si>
  <si>
    <t>שם החניך</t>
  </si>
  <si>
    <t>צוות</t>
  </si>
  <si>
    <t>יכולת ניתוח וחשיבה</t>
  </si>
  <si>
    <t>התנהלות בצוות לומד</t>
  </si>
  <si>
    <t>מיומנויות למידה</t>
  </si>
  <si>
    <t>מנהיגות והובלה</t>
  </si>
  <si>
    <t>נדב לוטן</t>
  </si>
  <si>
    <t>יהודה פוקס</t>
  </si>
  <si>
    <t>ממוצע</t>
  </si>
  <si>
    <t>סיכום</t>
  </si>
  <si>
    <t>משקל ציון מדריך אישי</t>
  </si>
  <si>
    <t>סה"כ</t>
  </si>
  <si>
    <t>מתודולוגיה לחישוב ציון</t>
  </si>
  <si>
    <t>סטטיסטיקה</t>
  </si>
  <si>
    <t>משקל ציון סופי</t>
  </si>
  <si>
    <t>משקל ציון הערכת מדריך</t>
  </si>
  <si>
    <t>ציון גבוה ביותר</t>
  </si>
  <si>
    <t>ציון נמוך ביותר</t>
  </si>
  <si>
    <t>ממוצע ציונים</t>
  </si>
  <si>
    <t>מדרג ציונים (מגבוה לנמוך)</t>
  </si>
  <si>
    <t>סולם המרה של ציון מסקלה של 1...5 לציון 80...100</t>
  </si>
  <si>
    <t>זאב</t>
  </si>
  <si>
    <t>משקל ציון יתר המדריכים (15% כל אחד)</t>
  </si>
  <si>
    <t>מד"ר</t>
  </si>
  <si>
    <t>עודד שמלא</t>
  </si>
  <si>
    <t>ציון סופי</t>
  </si>
  <si>
    <t>ציון משוקלל</t>
  </si>
  <si>
    <t>מד"ר- אל"ם יוני סיידה-מרום</t>
  </si>
  <si>
    <t>שחר שפירא</t>
  </si>
  <si>
    <t>לומד עצמאי בכיר</t>
  </si>
  <si>
    <t>חשיבה אסטרטגית</t>
  </si>
  <si>
    <t>ציון 30%</t>
  </si>
  <si>
    <t>ערן קמין</t>
  </si>
  <si>
    <t>אלון מדנס</t>
  </si>
  <si>
    <t>גיא לוי</t>
  </si>
  <si>
    <t>סמואל בומנדיל</t>
  </si>
  <si>
    <t>ענבל דה-פז</t>
  </si>
  <si>
    <t>איל ארגוב</t>
  </si>
  <si>
    <t>אליעז לוף</t>
  </si>
  <si>
    <t>קובי פאר</t>
  </si>
  <si>
    <t>Raju Baijal</t>
  </si>
  <si>
    <t>Klaus Harrer</t>
  </si>
  <si>
    <t xml:space="preserve">Patrick Lemyre </t>
  </si>
  <si>
    <t>רפי שוץ</t>
  </si>
  <si>
    <t>שי חנונה</t>
  </si>
  <si>
    <t>עומר טישלר</t>
  </si>
  <si>
    <t>איציק כהן</t>
  </si>
  <si>
    <t>חיים רבן</t>
  </si>
  <si>
    <t>מיכאל שפשק</t>
  </si>
  <si>
    <t>דגנית שי</t>
  </si>
  <si>
    <t>לבנה שי</t>
  </si>
  <si>
    <t>Seth MacCutcheon</t>
  </si>
  <si>
    <t>James Priest</t>
  </si>
  <si>
    <t>Teng Shin Fong</t>
  </si>
  <si>
    <t>Eros Zaniboni</t>
  </si>
  <si>
    <t>יהודה יוחננוף</t>
  </si>
  <si>
    <t>גלעד בירן</t>
  </si>
  <si>
    <t>יהודה ואך</t>
  </si>
  <si>
    <t>שי טייב</t>
  </si>
  <si>
    <t>מנור ינאי</t>
  </si>
  <si>
    <t>יאיר נתנס</t>
  </si>
  <si>
    <t>מאיה גולדשמיט</t>
  </si>
  <si>
    <t>יגאל חדד</t>
  </si>
  <si>
    <t>אופיר דיין</t>
  </si>
  <si>
    <t>צביקה ישראלי</t>
  </si>
  <si>
    <t>רחל שני</t>
  </si>
  <si>
    <t>שי פאיראיזן</t>
  </si>
  <si>
    <t>יהודה אלמקייס</t>
  </si>
  <si>
    <t>יריב בן-עזרא</t>
  </si>
  <si>
    <t>מירב בריקמן</t>
  </si>
  <si>
    <t>אלמוג חן</t>
  </si>
  <si>
    <t>הדס מדמוני</t>
  </si>
  <si>
    <t>רונן הררי</t>
  </si>
  <si>
    <t>אייל כליף</t>
  </si>
  <si>
    <t>דרור פרידלר</t>
  </si>
  <si>
    <t>אסף רפלד</t>
  </si>
  <si>
    <t>מר ערן קמין</t>
  </si>
  <si>
    <t>מר רפי שוץ</t>
  </si>
  <si>
    <t>שם המששתף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</si>
</sst>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2"/>
      <color theme="1"/>
      <name val="David"/>
      <family val="2"/>
      <charset val="177"/>
    </font>
    <font>
      <b/>
      <sz val="10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9"/>
      <color indexed="81"/>
      <name val="Tahoma"/>
      <charset val="177"/>
    </font>
    <font>
      <b/>
      <sz val="9"/>
      <color indexed="81"/>
      <name val="Tahoma"/>
      <charset val="177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right" readingOrder="2"/>
    </xf>
    <xf numFmtId="0" fontId="3" fillId="0" borderId="0" xfId="0" applyFont="1" applyAlignment="1">
      <alignment textRotation="90"/>
    </xf>
    <xf numFmtId="0" fontId="0" fillId="0" borderId="0" xfId="0" applyAlignment="1">
      <alignment horizontal="center" readingOrder="2"/>
    </xf>
    <xf numFmtId="0" fontId="0" fillId="2" borderId="0" xfId="0" applyFill="1"/>
    <xf numFmtId="0" fontId="0" fillId="2" borderId="0" xfId="0" applyFill="1" applyAlignment="1">
      <alignment horizontal="center" readingOrder="2"/>
    </xf>
    <xf numFmtId="0" fontId="3" fillId="2" borderId="0" xfId="0" applyFont="1" applyFill="1" applyAlignment="1">
      <alignment textRotation="90"/>
    </xf>
    <xf numFmtId="0" fontId="0" fillId="0" borderId="0" xfId="0"/>
    <xf numFmtId="0" fontId="0" fillId="2" borderId="0" xfId="0" applyFill="1"/>
    <xf numFmtId="0" fontId="5" fillId="4" borderId="4" xfId="0" applyFont="1" applyFill="1" applyBorder="1" applyAlignment="1">
      <alignment horizontal="center" wrapText="1" readingOrder="2"/>
    </xf>
    <xf numFmtId="0" fontId="5" fillId="4" borderId="1" xfId="0" applyFont="1" applyFill="1" applyBorder="1" applyAlignment="1">
      <alignment horizontal="center" wrapText="1" readingOrder="2"/>
    </xf>
    <xf numFmtId="0" fontId="5" fillId="4" borderId="5" xfId="0" applyFont="1" applyFill="1" applyBorder="1" applyAlignment="1">
      <alignment horizontal="center" wrapText="1" readingOrder="2"/>
    </xf>
    <xf numFmtId="0" fontId="5" fillId="3" borderId="0" xfId="0" applyFont="1" applyFill="1" applyBorder="1" applyAlignment="1">
      <alignment horizontal="center" wrapText="1" readingOrder="2"/>
    </xf>
    <xf numFmtId="0" fontId="6" fillId="2" borderId="6" xfId="0" applyFont="1" applyFill="1" applyBorder="1" applyAlignment="1" applyProtection="1">
      <alignment horizontal="right" readingOrder="2"/>
      <protection locked="0"/>
    </xf>
    <xf numFmtId="1" fontId="6" fillId="2" borderId="7" xfId="0" applyNumberFormat="1" applyFont="1" applyFill="1" applyBorder="1" applyAlignment="1" applyProtection="1">
      <alignment horizontal="center"/>
      <protection locked="0"/>
    </xf>
    <xf numFmtId="1" fontId="4" fillId="3" borderId="0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right" readingOrder="2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5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readingOrder="2"/>
    </xf>
    <xf numFmtId="1" fontId="8" fillId="2" borderId="0" xfId="0" applyNumberFormat="1" applyFont="1" applyFill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0" xfId="0" applyFill="1" applyBorder="1"/>
    <xf numFmtId="0" fontId="5" fillId="3" borderId="8" xfId="0" applyFont="1" applyFill="1" applyBorder="1" applyAlignment="1">
      <alignment horizontal="center" wrapText="1" readingOrder="2"/>
    </xf>
    <xf numFmtId="0" fontId="0" fillId="2" borderId="4" xfId="0" applyFill="1" applyBorder="1"/>
    <xf numFmtId="0" fontId="0" fillId="2" borderId="1" xfId="0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" fillId="4" borderId="0" xfId="0" applyFont="1" applyFill="1" applyBorder="1" applyAlignment="1">
      <alignment horizontal="right" readingOrder="2"/>
    </xf>
    <xf numFmtId="1" fontId="1" fillId="4" borderId="0" xfId="0" applyNumberFormat="1" applyFont="1" applyFill="1" applyBorder="1"/>
    <xf numFmtId="0" fontId="0" fillId="0" borderId="0" xfId="0" applyBorder="1"/>
    <xf numFmtId="0" fontId="9" fillId="2" borderId="10" xfId="0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9" fillId="2" borderId="0" xfId="0" applyFont="1" applyFill="1" applyBorder="1"/>
    <xf numFmtId="0" fontId="9" fillId="2" borderId="1" xfId="0" applyFont="1" applyFill="1" applyBorder="1"/>
    <xf numFmtId="9" fontId="0" fillId="2" borderId="1" xfId="0" applyNumberFormat="1" applyFill="1" applyBorder="1"/>
    <xf numFmtId="0" fontId="3" fillId="2" borderId="10" xfId="0" applyFont="1" applyFill="1" applyBorder="1" applyAlignment="1">
      <alignment horizontal="right" readingOrder="2"/>
    </xf>
    <xf numFmtId="1" fontId="3" fillId="2" borderId="10" xfId="0" applyNumberFormat="1" applyFont="1" applyFill="1" applyBorder="1"/>
    <xf numFmtId="9" fontId="0" fillId="2" borderId="10" xfId="0" applyNumberFormat="1" applyFill="1" applyBorder="1"/>
    <xf numFmtId="1" fontId="0" fillId="2" borderId="0" xfId="0" applyNumberFormat="1" applyFill="1"/>
    <xf numFmtId="0" fontId="0" fillId="2" borderId="1" xfId="0" applyFont="1" applyFill="1" applyBorder="1"/>
    <xf numFmtId="1" fontId="0" fillId="2" borderId="1" xfId="0" applyNumberFormat="1" applyFont="1" applyFill="1" applyBorder="1"/>
    <xf numFmtId="0" fontId="2" fillId="2" borderId="0" xfId="0" applyFont="1" applyFill="1" applyBorder="1"/>
    <xf numFmtId="9" fontId="0" fillId="2" borderId="0" xfId="0" applyNumberFormat="1" applyFill="1" applyBorder="1"/>
    <xf numFmtId="0" fontId="3" fillId="2" borderId="0" xfId="0" applyFont="1" applyFill="1" applyBorder="1" applyAlignment="1">
      <alignment horizontal="right" readingOrder="2"/>
    </xf>
    <xf numFmtId="1" fontId="3" fillId="2" borderId="0" xfId="0" applyNumberFormat="1" applyFont="1" applyFill="1" applyBorder="1"/>
    <xf numFmtId="0" fontId="0" fillId="2" borderId="0" xfId="0" applyFill="1" applyBorder="1" applyAlignment="1">
      <alignment horizontal="right" readingOrder="2"/>
    </xf>
    <xf numFmtId="0" fontId="0" fillId="2" borderId="0" xfId="0" applyFont="1" applyFill="1" applyBorder="1"/>
    <xf numFmtId="1" fontId="0" fillId="2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164" fontId="0" fillId="2" borderId="0" xfId="0" applyNumberFormat="1" applyFont="1" applyFill="1" applyBorder="1"/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2" borderId="1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center" wrapText="1" readingOrder="2"/>
    </xf>
    <xf numFmtId="0" fontId="5" fillId="6" borderId="0" xfId="0" applyFont="1" applyFill="1" applyBorder="1" applyAlignment="1">
      <alignment horizontal="center" wrapText="1" readingOrder="2"/>
    </xf>
    <xf numFmtId="1" fontId="4" fillId="6" borderId="0" xfId="0" applyNumberFormat="1" applyFont="1" applyFill="1" applyBorder="1" applyAlignment="1">
      <alignment horizontal="center"/>
    </xf>
    <xf numFmtId="1" fontId="4" fillId="6" borderId="3" xfId="0" applyNumberFormat="1" applyFont="1" applyFill="1" applyBorder="1" applyAlignment="1">
      <alignment horizontal="center"/>
    </xf>
    <xf numFmtId="164" fontId="7" fillId="7" borderId="9" xfId="0" applyNumberFormat="1" applyFont="1" applyFill="1" applyBorder="1" applyAlignment="1" applyProtection="1">
      <alignment horizontal="center"/>
      <protection locked="0"/>
    </xf>
    <xf numFmtId="164" fontId="7" fillId="7" borderId="10" xfId="0" applyNumberFormat="1" applyFont="1" applyFill="1" applyBorder="1" applyAlignment="1" applyProtection="1">
      <alignment horizontal="center"/>
      <protection locked="0"/>
    </xf>
    <xf numFmtId="164" fontId="7" fillId="7" borderId="4" xfId="0" applyNumberFormat="1" applyFont="1" applyFill="1" applyBorder="1" applyAlignment="1" applyProtection="1">
      <alignment horizontal="center"/>
      <protection locked="0"/>
    </xf>
    <xf numFmtId="164" fontId="7" fillId="7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9" fontId="0" fillId="2" borderId="0" xfId="0" applyNumberFormat="1" applyFill="1" applyBorder="1" applyAlignment="1">
      <alignment vertical="top"/>
    </xf>
    <xf numFmtId="0" fontId="3" fillId="2" borderId="0" xfId="0" applyFont="1" applyFill="1" applyBorder="1" applyAlignment="1">
      <alignment horizontal="right" vertical="top" readingOrder="2"/>
    </xf>
    <xf numFmtId="1" fontId="3" fillId="2" borderId="0" xfId="0" applyNumberFormat="1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 wrapText="1"/>
    </xf>
    <xf numFmtId="9" fontId="0" fillId="2" borderId="10" xfId="0" applyNumberFormat="1" applyFill="1" applyBorder="1" applyAlignment="1">
      <alignment vertical="top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14" xfId="0" applyFill="1" applyBorder="1"/>
    <xf numFmtId="0" fontId="6" fillId="2" borderId="15" xfId="0" applyFont="1" applyFill="1" applyBorder="1" applyAlignment="1" applyProtection="1">
      <alignment horizontal="right" readingOrder="2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1" fontId="4" fillId="3" borderId="14" xfId="0" applyNumberFormat="1" applyFont="1" applyFill="1" applyBorder="1" applyAlignment="1">
      <alignment horizontal="center"/>
    </xf>
    <xf numFmtId="1" fontId="4" fillId="6" borderId="14" xfId="0" applyNumberFormat="1" applyFont="1" applyFill="1" applyBorder="1" applyAlignment="1">
      <alignment horizontal="center"/>
    </xf>
    <xf numFmtId="0" fontId="0" fillId="0" borderId="14" xfId="0" applyBorder="1"/>
    <xf numFmtId="0" fontId="8" fillId="2" borderId="0" xfId="0" applyFont="1" applyFill="1" applyAlignment="1">
      <alignment horizontal="right"/>
    </xf>
    <xf numFmtId="1" fontId="8" fillId="2" borderId="0" xfId="0" applyNumberFormat="1" applyFont="1" applyFill="1" applyAlignment="1">
      <alignment horizontal="center"/>
    </xf>
    <xf numFmtId="164" fontId="7" fillId="7" borderId="9" xfId="0" applyNumberFormat="1" applyFont="1" applyFill="1" applyBorder="1" applyAlignment="1" applyProtection="1">
      <alignment horizontal="center"/>
      <protection locked="0"/>
    </xf>
    <xf numFmtId="164" fontId="7" fillId="7" borderId="10" xfId="0" applyNumberFormat="1" applyFont="1" applyFill="1" applyBorder="1" applyAlignment="1" applyProtection="1">
      <alignment horizontal="center"/>
      <protection locked="0"/>
    </xf>
    <xf numFmtId="164" fontId="7" fillId="7" borderId="7" xfId="0" applyNumberFormat="1" applyFont="1" applyFill="1" applyBorder="1" applyAlignment="1" applyProtection="1">
      <alignment horizontal="center"/>
      <protection locked="0"/>
    </xf>
    <xf numFmtId="164" fontId="7" fillId="7" borderId="0" xfId="0" applyNumberFormat="1" applyFont="1" applyFill="1" applyBorder="1" applyAlignment="1" applyProtection="1">
      <alignment horizontal="center"/>
      <protection locked="0"/>
    </xf>
    <xf numFmtId="1" fontId="4" fillId="6" borderId="14" xfId="0" applyNumberFormat="1" applyFont="1" applyFill="1" applyBorder="1" applyAlignment="1">
      <alignment horizontal="center"/>
    </xf>
    <xf numFmtId="164" fontId="7" fillId="7" borderId="17" xfId="0" applyNumberFormat="1" applyFont="1" applyFill="1" applyBorder="1" applyAlignment="1" applyProtection="1">
      <alignment horizontal="center"/>
      <protection locked="0"/>
    </xf>
    <xf numFmtId="164" fontId="7" fillId="7" borderId="18" xfId="0" applyNumberFormat="1" applyFont="1" applyFill="1" applyBorder="1" applyAlignment="1" applyProtection="1">
      <alignment horizontal="center"/>
      <protection locked="0"/>
    </xf>
    <xf numFmtId="164" fontId="7" fillId="2" borderId="12" xfId="0" applyNumberFormat="1" applyFont="1" applyFill="1" applyBorder="1" applyAlignment="1" applyProtection="1">
      <alignment horizontal="center"/>
      <protection locked="0"/>
    </xf>
    <xf numFmtId="164" fontId="0" fillId="0" borderId="12" xfId="0" applyNumberFormat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5" fillId="5" borderId="0" xfId="0" applyFont="1" applyFill="1" applyBorder="1" applyAlignment="1">
      <alignment horizontal="center" readingOrder="2"/>
    </xf>
    <xf numFmtId="164" fontId="0" fillId="0" borderId="0" xfId="0" applyNumberFormat="1" applyAlignment="1">
      <alignment horizontal="center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wrapText="1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4" fillId="8" borderId="12" xfId="0" applyFont="1" applyFill="1" applyBorder="1" applyAlignment="1">
      <alignment horizontal="center" vertical="center" wrapText="1" readingOrder="2"/>
    </xf>
    <xf numFmtId="0" fontId="14" fillId="8" borderId="2" xfId="0" applyFont="1" applyFill="1" applyBorder="1" applyAlignment="1">
      <alignment horizontal="center" vertical="center"/>
    </xf>
    <xf numFmtId="0" fontId="6" fillId="9" borderId="12" xfId="0" applyFont="1" applyFill="1" applyBorder="1" applyAlignment="1" applyProtection="1">
      <alignment horizontal="right" readingOrder="2"/>
      <protection locked="0"/>
    </xf>
    <xf numFmtId="1" fontId="6" fillId="9" borderId="12" xfId="0" applyNumberFormat="1" applyFont="1" applyFill="1" applyBorder="1" applyAlignment="1" applyProtection="1">
      <alignment horizontal="center"/>
      <protection locked="0"/>
    </xf>
    <xf numFmtId="164" fontId="0" fillId="9" borderId="12" xfId="0" applyNumberFormat="1" applyFill="1" applyBorder="1" applyAlignment="1">
      <alignment horizontal="center"/>
    </xf>
    <xf numFmtId="0" fontId="0" fillId="9" borderId="12" xfId="0" applyFill="1" applyBorder="1"/>
    <xf numFmtId="0" fontId="6" fillId="10" borderId="12" xfId="0" applyFont="1" applyFill="1" applyBorder="1" applyAlignment="1" applyProtection="1">
      <alignment horizontal="right" readingOrder="2"/>
      <protection locked="0"/>
    </xf>
    <xf numFmtId="1" fontId="6" fillId="10" borderId="12" xfId="0" applyNumberFormat="1" applyFont="1" applyFill="1" applyBorder="1" applyAlignment="1" applyProtection="1">
      <alignment horizontal="center"/>
      <protection locked="0"/>
    </xf>
    <xf numFmtId="164" fontId="0" fillId="10" borderId="12" xfId="0" applyNumberFormat="1" applyFill="1" applyBorder="1" applyAlignment="1">
      <alignment horizontal="center"/>
    </xf>
    <xf numFmtId="0" fontId="0" fillId="10" borderId="12" xfId="0" applyFill="1" applyBorder="1"/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/>
    </xf>
    <xf numFmtId="164" fontId="7" fillId="2" borderId="16" xfId="0" applyNumberFormat="1" applyFont="1" applyFill="1" applyBorder="1" applyAlignment="1" applyProtection="1">
      <alignment horizontal="center"/>
      <protection locked="0"/>
    </xf>
    <xf numFmtId="164" fontId="0" fillId="0" borderId="14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1" fillId="4" borderId="9" xfId="0" applyFont="1" applyFill="1" applyBorder="1" applyAlignment="1">
      <alignment horizontal="center" vertical="center" wrapText="1" readingOrder="2"/>
    </xf>
    <xf numFmtId="0" fontId="11" fillId="4" borderId="10" xfId="0" applyFont="1" applyFill="1" applyBorder="1" applyAlignment="1">
      <alignment horizontal="center" vertical="center" wrapText="1" readingOrder="2"/>
    </xf>
    <xf numFmtId="0" fontId="11" fillId="4" borderId="11" xfId="0" applyFont="1" applyFill="1" applyBorder="1" applyAlignment="1">
      <alignment horizontal="center" vertical="center" wrapText="1" readingOrder="2"/>
    </xf>
    <xf numFmtId="0" fontId="11" fillId="5" borderId="9" xfId="0" applyFont="1" applyFill="1" applyBorder="1" applyAlignment="1">
      <alignment horizontal="center" vertical="center" wrapText="1" readingOrder="2"/>
    </xf>
    <xf numFmtId="0" fontId="11" fillId="5" borderId="10" xfId="0" applyFont="1" applyFill="1" applyBorder="1" applyAlignment="1">
      <alignment horizontal="center" vertical="center" wrapText="1" readingOrder="2"/>
    </xf>
    <xf numFmtId="0" fontId="11" fillId="5" borderId="11" xfId="0" applyFont="1" applyFill="1" applyBorder="1" applyAlignment="1">
      <alignment horizontal="center" vertical="center" wrapText="1" readingOrder="2"/>
    </xf>
    <xf numFmtId="0" fontId="11" fillId="4" borderId="2" xfId="0" applyFont="1" applyFill="1" applyBorder="1" applyAlignment="1">
      <alignment horizontal="center" vertical="center" wrapText="1" readingOrder="2"/>
    </xf>
    <xf numFmtId="0" fontId="11" fillId="4" borderId="3" xfId="0" applyFont="1" applyFill="1" applyBorder="1" applyAlignment="1">
      <alignment horizontal="center" vertical="center" wrapText="1" readingOrder="2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64" fontId="0" fillId="0" borderId="16" xfId="0" applyNumberFormat="1" applyFill="1" applyBorder="1" applyAlignment="1">
      <alignment horizontal="center"/>
    </xf>
    <xf numFmtId="0" fontId="6" fillId="2" borderId="12" xfId="0" applyFont="1" applyFill="1" applyBorder="1" applyAlignment="1" applyProtection="1">
      <alignment horizontal="right" readingOrder="2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>
      <alignment horizontal="center"/>
    </xf>
    <xf numFmtId="0" fontId="0" fillId="2" borderId="12" xfId="0" applyFill="1" applyBorder="1"/>
    <xf numFmtId="0" fontId="6" fillId="2" borderId="16" xfId="0" applyFont="1" applyFill="1" applyBorder="1" applyAlignment="1" applyProtection="1">
      <alignment horizontal="right" readingOrder="2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>
      <alignment horizontal="center"/>
    </xf>
    <xf numFmtId="0" fontId="0" fillId="2" borderId="16" xfId="0" applyFill="1" applyBorder="1"/>
    <xf numFmtId="164" fontId="0" fillId="2" borderId="3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6" fillId="11" borderId="12" xfId="0" applyFont="1" applyFill="1" applyBorder="1" applyAlignment="1" applyProtection="1">
      <alignment horizontal="right" readingOrder="2"/>
      <protection locked="0"/>
    </xf>
    <xf numFmtId="164" fontId="0" fillId="11" borderId="12" xfId="0" applyNumberFormat="1" applyFill="1" applyBorder="1" applyAlignment="1">
      <alignment horizontal="center"/>
    </xf>
    <xf numFmtId="0" fontId="0" fillId="11" borderId="12" xfId="0" applyFill="1" applyBorder="1"/>
    <xf numFmtId="1" fontId="6" fillId="11" borderId="12" xfId="0" applyNumberFormat="1" applyFont="1" applyFill="1" applyBorder="1" applyAlignment="1" applyProtection="1">
      <alignment horizontal="center"/>
      <protection locked="0"/>
    </xf>
    <xf numFmtId="1" fontId="6" fillId="12" borderId="12" xfId="0" applyNumberFormat="1" applyFont="1" applyFill="1" applyBorder="1" applyAlignment="1" applyProtection="1">
      <alignment horizontal="center"/>
      <protection locked="0"/>
    </xf>
    <xf numFmtId="0" fontId="6" fillId="12" borderId="12" xfId="0" applyFont="1" applyFill="1" applyBorder="1" applyAlignment="1" applyProtection="1">
      <alignment horizontal="right" readingOrder="2"/>
      <protection locked="0"/>
    </xf>
    <xf numFmtId="164" fontId="0" fillId="12" borderId="12" xfId="0" applyNumberFormat="1" applyFill="1" applyBorder="1" applyAlignment="1">
      <alignment horizontal="center"/>
    </xf>
    <xf numFmtId="0" fontId="0" fillId="12" borderId="12" xfId="0" applyFill="1" applyBorder="1"/>
    <xf numFmtId="0" fontId="0" fillId="12" borderId="12" xfId="0" applyFill="1" applyBorder="1" applyAlignment="1">
      <alignment horizontal="center"/>
    </xf>
    <xf numFmtId="0" fontId="16" fillId="8" borderId="12" xfId="0" applyFont="1" applyFill="1" applyBorder="1" applyAlignment="1">
      <alignment horizontal="center" vertical="center" wrapText="1" readingOrder="2"/>
    </xf>
    <xf numFmtId="0" fontId="16" fillId="8" borderId="12" xfId="0" applyFont="1" applyFill="1" applyBorder="1" applyAlignment="1">
      <alignment horizontal="center" vertical="center"/>
    </xf>
    <xf numFmtId="0" fontId="1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7"/>
  <sheetViews>
    <sheetView rightToLeft="1" tabSelected="1" topLeftCell="C4" zoomScale="70" zoomScaleNormal="70" workbookViewId="0">
      <pane xSplit="2" ySplit="2" topLeftCell="E33" activePane="bottomRight" state="frozen"/>
      <selection activeCell="C4" sqref="C4"/>
      <selection pane="topRight" activeCell="E4" sqref="E4"/>
      <selection pane="bottomLeft" activeCell="C6" sqref="C6"/>
      <selection pane="bottomRight" activeCell="G40" sqref="G40"/>
    </sheetView>
  </sheetViews>
  <sheetFormatPr defaultRowHeight="14" x14ac:dyDescent="0.3"/>
  <cols>
    <col min="1" max="2" width="9.08203125" style="4" customWidth="1"/>
    <col min="3" max="3" width="21" customWidth="1"/>
    <col min="4" max="4" width="12.58203125" style="3" customWidth="1"/>
    <col min="6" max="8" width="9.08203125" style="4" customWidth="1"/>
    <col min="10" max="14" width="9.08203125" style="4" customWidth="1"/>
    <col min="21" max="21" width="9.08203125" style="7" hidden="1" customWidth="1"/>
    <col min="22" max="25" width="9.08203125" style="8" hidden="1" customWidth="1"/>
    <col min="26" max="27" width="9.08203125" style="8" customWidth="1"/>
    <col min="28" max="29" width="9.08203125" style="7" customWidth="1"/>
    <col min="30" max="30" width="1.33203125" customWidth="1"/>
    <col min="31" max="31" width="8.83203125" customWidth="1"/>
    <col min="32" max="32" width="10.08203125" customWidth="1"/>
  </cols>
  <sheetData>
    <row r="1" spans="1:36" x14ac:dyDescent="0.3">
      <c r="C1" s="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AB1" s="8"/>
      <c r="AC1" s="8"/>
      <c r="AD1" s="8"/>
      <c r="AE1" s="8"/>
      <c r="AF1" s="8"/>
      <c r="AG1" s="8"/>
      <c r="AH1" s="8"/>
    </row>
    <row r="2" spans="1:36" s="2" customFormat="1" x14ac:dyDescent="0.3">
      <c r="A2" s="6"/>
      <c r="B2" s="6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6" s="2" customFormat="1" x14ac:dyDescent="0.3">
      <c r="A3" s="6"/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6" ht="26.25" customHeight="1" x14ac:dyDescent="0.3">
      <c r="A4" s="24"/>
      <c r="B4" s="25"/>
      <c r="C4" s="145" t="s">
        <v>79</v>
      </c>
      <c r="D4" s="145" t="s">
        <v>2</v>
      </c>
      <c r="E4" s="139" t="s">
        <v>77</v>
      </c>
      <c r="F4" s="140"/>
      <c r="G4" s="140"/>
      <c r="H4" s="141"/>
      <c r="I4" s="139" t="s">
        <v>78</v>
      </c>
      <c r="J4" s="140"/>
      <c r="K4" s="140"/>
      <c r="L4" s="141"/>
      <c r="M4" s="139" t="s">
        <v>56</v>
      </c>
      <c r="N4" s="140"/>
      <c r="O4" s="140"/>
      <c r="P4" s="141"/>
      <c r="Q4" s="139" t="s">
        <v>67</v>
      </c>
      <c r="R4" s="140"/>
      <c r="S4" s="140"/>
      <c r="T4" s="141"/>
      <c r="U4" s="139" t="s">
        <v>22</v>
      </c>
      <c r="V4" s="140"/>
      <c r="W4" s="140"/>
      <c r="X4" s="140"/>
      <c r="Y4" s="141"/>
      <c r="Z4" s="139" t="s">
        <v>28</v>
      </c>
      <c r="AA4" s="140"/>
      <c r="AB4" s="140"/>
      <c r="AC4" s="141"/>
      <c r="AD4" s="8"/>
      <c r="AE4" s="142" t="s">
        <v>10</v>
      </c>
      <c r="AF4" s="143"/>
      <c r="AG4" s="143"/>
      <c r="AH4" s="144"/>
    </row>
    <row r="5" spans="1:36" ht="25.5" x14ac:dyDescent="0.3">
      <c r="A5" s="26"/>
      <c r="B5" s="27"/>
      <c r="C5" s="146"/>
      <c r="D5" s="146"/>
      <c r="E5" s="9" t="s">
        <v>30</v>
      </c>
      <c r="F5" s="10" t="s">
        <v>4</v>
      </c>
      <c r="G5" s="10" t="s">
        <v>31</v>
      </c>
      <c r="H5" s="12" t="s">
        <v>0</v>
      </c>
      <c r="I5" s="9" t="s">
        <v>30</v>
      </c>
      <c r="J5" s="10" t="s">
        <v>4</v>
      </c>
      <c r="K5" s="10" t="s">
        <v>31</v>
      </c>
      <c r="L5" s="12" t="s">
        <v>0</v>
      </c>
      <c r="M5" s="9" t="s">
        <v>30</v>
      </c>
      <c r="N5" s="10" t="s">
        <v>4</v>
      </c>
      <c r="O5" s="10" t="s">
        <v>31</v>
      </c>
      <c r="P5" s="12" t="s">
        <v>0</v>
      </c>
      <c r="Q5" s="9" t="s">
        <v>30</v>
      </c>
      <c r="R5" s="10" t="s">
        <v>4</v>
      </c>
      <c r="S5" s="10" t="s">
        <v>31</v>
      </c>
      <c r="T5" s="28" t="s">
        <v>0</v>
      </c>
      <c r="U5" s="9" t="s">
        <v>3</v>
      </c>
      <c r="V5" s="10" t="s">
        <v>4</v>
      </c>
      <c r="W5" s="10" t="s">
        <v>5</v>
      </c>
      <c r="X5" s="11" t="s">
        <v>6</v>
      </c>
      <c r="Y5" s="12" t="s">
        <v>0</v>
      </c>
      <c r="Z5" s="9" t="s">
        <v>30</v>
      </c>
      <c r="AA5" s="10" t="s">
        <v>4</v>
      </c>
      <c r="AB5" s="10" t="s">
        <v>31</v>
      </c>
      <c r="AC5" s="12" t="s">
        <v>0</v>
      </c>
      <c r="AD5" s="8"/>
      <c r="AE5" s="9" t="s">
        <v>30</v>
      </c>
      <c r="AF5" s="10" t="s">
        <v>4</v>
      </c>
      <c r="AG5" s="10" t="s">
        <v>31</v>
      </c>
      <c r="AH5" s="67" t="s">
        <v>0</v>
      </c>
      <c r="AI5" s="104" t="s">
        <v>27</v>
      </c>
      <c r="AJ5" s="66" t="s">
        <v>26</v>
      </c>
    </row>
    <row r="6" spans="1:36" ht="25.5" customHeight="1" x14ac:dyDescent="0.35">
      <c r="A6" s="26"/>
      <c r="B6" s="27"/>
      <c r="C6" s="13" t="s">
        <v>34</v>
      </c>
      <c r="D6" s="14" t="s">
        <v>33</v>
      </c>
      <c r="E6" s="119"/>
      <c r="F6" s="119"/>
      <c r="G6" s="119"/>
      <c r="H6" s="15" t="e">
        <f t="shared" ref="H6:H48" si="0">75+5*AVERAGE(E6:G6)</f>
        <v>#DIV/0!</v>
      </c>
      <c r="I6" s="119"/>
      <c r="J6" s="119"/>
      <c r="K6" s="119"/>
      <c r="L6" s="15" t="e">
        <f t="shared" ref="L6:L48" si="1">75+5*AVERAGE(I6:K6)</f>
        <v>#DIV/0!</v>
      </c>
      <c r="M6" s="82"/>
      <c r="N6" s="82"/>
      <c r="O6" s="82"/>
      <c r="P6" s="15" t="e">
        <f t="shared" ref="P6:P48" si="2">75+5*AVERAGE(M6:O6)</f>
        <v>#DIV/0!</v>
      </c>
      <c r="Q6" s="106"/>
      <c r="R6" s="106"/>
      <c r="S6" s="106"/>
      <c r="T6" s="15" t="e">
        <f t="shared" ref="T6:T48" si="3">75+5*AVERAGE(Q6:S6)</f>
        <v>#DIV/0!</v>
      </c>
      <c r="U6" s="82"/>
      <c r="V6" s="82"/>
      <c r="W6" s="82"/>
      <c r="X6" s="82"/>
      <c r="Y6" s="15" t="e">
        <f t="shared" ref="Y6:Y48" si="4">75+5*AVERAGE(U6:X6)</f>
        <v>#DIV/0!</v>
      </c>
      <c r="Z6" s="116"/>
      <c r="AA6" s="116"/>
      <c r="AB6" s="116"/>
      <c r="AC6" s="15" t="e">
        <f t="shared" ref="AC6:AC48" si="5">75+5*AVERAGE(Z6:AB6)</f>
        <v>#DIV/0!</v>
      </c>
      <c r="AD6" s="8"/>
      <c r="AE6" s="70" t="e">
        <f t="shared" ref="AE6:AE46" si="6">AVERAGE(I6,M6,Q6,Z6)</f>
        <v>#DIV/0!</v>
      </c>
      <c r="AF6" s="95" t="e">
        <f t="shared" ref="AF6:AF46" si="7">AVERAGE(J6,N6,R6,AA6)</f>
        <v>#DIV/0!</v>
      </c>
      <c r="AG6" s="71" t="e">
        <f t="shared" ref="AG6:AG46" si="8">AVERAGE(K6,O6,S6,AB6)</f>
        <v>#DIV/0!</v>
      </c>
      <c r="AH6" s="68" t="e">
        <f t="shared" ref="AH6:AH48" si="9">75+5*AVERAGE(AE6:AG6)</f>
        <v>#DIV/0!</v>
      </c>
      <c r="AI6" s="101" t="e">
        <f t="shared" ref="AI6:AI16" si="10">0.35*H6+0.15*L6+0.15*P6+0.15*T6+0.2*AC6</f>
        <v>#DIV/0!</v>
      </c>
      <c r="AJ6" s="105" t="e">
        <f t="shared" ref="AJ6:AJ11" si="11">0.3*AI6</f>
        <v>#DIV/0!</v>
      </c>
    </row>
    <row r="7" spans="1:36" ht="25.5" customHeight="1" x14ac:dyDescent="0.35">
      <c r="A7" s="26"/>
      <c r="B7" s="27"/>
      <c r="C7" s="13" t="s">
        <v>35</v>
      </c>
      <c r="D7" s="14" t="s">
        <v>33</v>
      </c>
      <c r="E7" s="119"/>
      <c r="F7" s="119"/>
      <c r="G7" s="119"/>
      <c r="H7" s="15" t="e">
        <f t="shared" si="0"/>
        <v>#DIV/0!</v>
      </c>
      <c r="I7" s="119"/>
      <c r="J7" s="119"/>
      <c r="K7" s="119"/>
      <c r="L7" s="15" t="e">
        <f t="shared" si="1"/>
        <v>#DIV/0!</v>
      </c>
      <c r="M7" s="82"/>
      <c r="N7" s="82"/>
      <c r="O7" s="82"/>
      <c r="P7" s="15" t="e">
        <f t="shared" si="2"/>
        <v>#DIV/0!</v>
      </c>
      <c r="Q7" s="106"/>
      <c r="R7" s="106"/>
      <c r="S7" s="106"/>
      <c r="T7" s="15" t="e">
        <f t="shared" si="3"/>
        <v>#DIV/0!</v>
      </c>
      <c r="U7" s="82"/>
      <c r="V7" s="82"/>
      <c r="W7" s="82"/>
      <c r="X7" s="82"/>
      <c r="Y7" s="15" t="e">
        <f t="shared" si="4"/>
        <v>#DIV/0!</v>
      </c>
      <c r="Z7" s="116"/>
      <c r="AA7" s="116"/>
      <c r="AB7" s="116"/>
      <c r="AC7" s="15" t="e">
        <f t="shared" si="5"/>
        <v>#DIV/0!</v>
      </c>
      <c r="AD7" s="8"/>
      <c r="AE7" s="94" t="e">
        <f t="shared" si="6"/>
        <v>#DIV/0!</v>
      </c>
      <c r="AF7" s="95" t="e">
        <f t="shared" si="7"/>
        <v>#DIV/0!</v>
      </c>
      <c r="AG7" s="95" t="e">
        <f t="shared" si="8"/>
        <v>#DIV/0!</v>
      </c>
      <c r="AH7" s="68" t="e">
        <f t="shared" si="9"/>
        <v>#DIV/0!</v>
      </c>
      <c r="AI7" s="101" t="e">
        <f t="shared" si="10"/>
        <v>#DIV/0!</v>
      </c>
      <c r="AJ7" s="105" t="e">
        <f t="shared" si="11"/>
        <v>#DIV/0!</v>
      </c>
    </row>
    <row r="8" spans="1:36" ht="25.5" customHeight="1" x14ac:dyDescent="0.35">
      <c r="A8" s="26"/>
      <c r="B8" s="27"/>
      <c r="C8" s="13" t="s">
        <v>36</v>
      </c>
      <c r="D8" s="14" t="s">
        <v>33</v>
      </c>
      <c r="E8" s="119"/>
      <c r="F8" s="119"/>
      <c r="G8" s="119"/>
      <c r="H8" s="15" t="e">
        <f t="shared" si="0"/>
        <v>#DIV/0!</v>
      </c>
      <c r="I8" s="119"/>
      <c r="J8" s="119"/>
      <c r="K8" s="119"/>
      <c r="L8" s="15" t="e">
        <f t="shared" si="1"/>
        <v>#DIV/0!</v>
      </c>
      <c r="M8" s="82"/>
      <c r="N8" s="82"/>
      <c r="O8" s="82"/>
      <c r="P8" s="15" t="e">
        <f t="shared" si="2"/>
        <v>#DIV/0!</v>
      </c>
      <c r="Q8" s="106"/>
      <c r="R8" s="106"/>
      <c r="S8" s="106"/>
      <c r="T8" s="15" t="e">
        <f t="shared" si="3"/>
        <v>#DIV/0!</v>
      </c>
      <c r="U8" s="82"/>
      <c r="V8" s="82"/>
      <c r="W8" s="82"/>
      <c r="X8" s="82"/>
      <c r="Y8" s="15" t="e">
        <f t="shared" si="4"/>
        <v>#DIV/0!</v>
      </c>
      <c r="Z8" s="116"/>
      <c r="AA8" s="116"/>
      <c r="AB8" s="116"/>
      <c r="AC8" s="15" t="e">
        <f t="shared" si="5"/>
        <v>#DIV/0!</v>
      </c>
      <c r="AD8" s="8"/>
      <c r="AE8" s="94" t="e">
        <f t="shared" si="6"/>
        <v>#DIV/0!</v>
      </c>
      <c r="AF8" s="95" t="e">
        <f t="shared" si="7"/>
        <v>#DIV/0!</v>
      </c>
      <c r="AG8" s="95" t="e">
        <f t="shared" si="8"/>
        <v>#DIV/0!</v>
      </c>
      <c r="AH8" s="68" t="e">
        <f t="shared" si="9"/>
        <v>#DIV/0!</v>
      </c>
      <c r="AI8" s="101" t="e">
        <f t="shared" si="10"/>
        <v>#DIV/0!</v>
      </c>
      <c r="AJ8" s="105" t="e">
        <f t="shared" si="11"/>
        <v>#DIV/0!</v>
      </c>
    </row>
    <row r="9" spans="1:36" ht="25.5" customHeight="1" x14ac:dyDescent="0.35">
      <c r="A9" s="26"/>
      <c r="B9" s="27"/>
      <c r="C9" s="13" t="s">
        <v>37</v>
      </c>
      <c r="D9" s="14" t="s">
        <v>33</v>
      </c>
      <c r="E9" s="119"/>
      <c r="F9" s="119"/>
      <c r="G9" s="119"/>
      <c r="H9" s="15" t="e">
        <f t="shared" si="0"/>
        <v>#DIV/0!</v>
      </c>
      <c r="I9" s="119"/>
      <c r="J9" s="119"/>
      <c r="K9" s="119"/>
      <c r="L9" s="15" t="e">
        <f t="shared" si="1"/>
        <v>#DIV/0!</v>
      </c>
      <c r="M9" s="82"/>
      <c r="N9" s="82"/>
      <c r="O9" s="82"/>
      <c r="P9" s="15" t="e">
        <f t="shared" si="2"/>
        <v>#DIV/0!</v>
      </c>
      <c r="Q9" s="106"/>
      <c r="R9" s="106"/>
      <c r="S9" s="106"/>
      <c r="T9" s="15" t="e">
        <f t="shared" si="3"/>
        <v>#DIV/0!</v>
      </c>
      <c r="U9" s="82"/>
      <c r="V9" s="82"/>
      <c r="W9" s="82"/>
      <c r="X9" s="82"/>
      <c r="Y9" s="15" t="e">
        <f t="shared" si="4"/>
        <v>#DIV/0!</v>
      </c>
      <c r="Z9" s="116"/>
      <c r="AA9" s="116"/>
      <c r="AB9" s="116"/>
      <c r="AC9" s="15" t="e">
        <f t="shared" si="5"/>
        <v>#DIV/0!</v>
      </c>
      <c r="AD9" s="8"/>
      <c r="AE9" s="94" t="e">
        <f t="shared" si="6"/>
        <v>#DIV/0!</v>
      </c>
      <c r="AF9" s="95" t="e">
        <f t="shared" si="7"/>
        <v>#DIV/0!</v>
      </c>
      <c r="AG9" s="95" t="e">
        <f t="shared" si="8"/>
        <v>#DIV/0!</v>
      </c>
      <c r="AH9" s="68" t="e">
        <f t="shared" si="9"/>
        <v>#DIV/0!</v>
      </c>
      <c r="AI9" s="101" t="e">
        <f t="shared" si="10"/>
        <v>#DIV/0!</v>
      </c>
      <c r="AJ9" s="105" t="e">
        <f t="shared" si="11"/>
        <v>#DIV/0!</v>
      </c>
    </row>
    <row r="10" spans="1:36" ht="25.5" customHeight="1" x14ac:dyDescent="0.35">
      <c r="A10" s="26"/>
      <c r="B10" s="27"/>
      <c r="C10" s="13" t="s">
        <v>29</v>
      </c>
      <c r="D10" s="14" t="s">
        <v>33</v>
      </c>
      <c r="E10" s="119"/>
      <c r="F10" s="119"/>
      <c r="G10" s="119"/>
      <c r="H10" s="15" t="e">
        <f t="shared" si="0"/>
        <v>#DIV/0!</v>
      </c>
      <c r="I10" s="119"/>
      <c r="J10" s="119"/>
      <c r="K10" s="119"/>
      <c r="L10" s="15" t="e">
        <f t="shared" si="1"/>
        <v>#DIV/0!</v>
      </c>
      <c r="M10" s="82"/>
      <c r="N10" s="82"/>
      <c r="O10" s="82"/>
      <c r="P10" s="15" t="e">
        <f t="shared" si="2"/>
        <v>#DIV/0!</v>
      </c>
      <c r="Q10" s="106"/>
      <c r="R10" s="106"/>
      <c r="S10" s="106"/>
      <c r="T10" s="15" t="e">
        <f t="shared" si="3"/>
        <v>#DIV/0!</v>
      </c>
      <c r="U10" s="82"/>
      <c r="V10" s="82"/>
      <c r="W10" s="82"/>
      <c r="X10" s="82"/>
      <c r="Y10" s="15" t="e">
        <f t="shared" si="4"/>
        <v>#DIV/0!</v>
      </c>
      <c r="Z10" s="116"/>
      <c r="AA10" s="116"/>
      <c r="AB10" s="116"/>
      <c r="AC10" s="15" t="e">
        <f t="shared" si="5"/>
        <v>#DIV/0!</v>
      </c>
      <c r="AD10" s="8"/>
      <c r="AE10" s="94" t="e">
        <f t="shared" si="6"/>
        <v>#DIV/0!</v>
      </c>
      <c r="AF10" s="95" t="e">
        <f t="shared" si="7"/>
        <v>#DIV/0!</v>
      </c>
      <c r="AG10" s="95" t="e">
        <f t="shared" si="8"/>
        <v>#DIV/0!</v>
      </c>
      <c r="AH10" s="68" t="e">
        <f t="shared" si="9"/>
        <v>#DIV/0!</v>
      </c>
      <c r="AI10" s="101" t="e">
        <f t="shared" si="10"/>
        <v>#DIV/0!</v>
      </c>
      <c r="AJ10" s="105" t="e">
        <f t="shared" si="11"/>
        <v>#DIV/0!</v>
      </c>
    </row>
    <row r="11" spans="1:36" s="7" customFormat="1" ht="25.5" customHeight="1" x14ac:dyDescent="0.35">
      <c r="A11" s="26"/>
      <c r="B11" s="27"/>
      <c r="C11" s="13" t="s">
        <v>38</v>
      </c>
      <c r="D11" s="14" t="s">
        <v>33</v>
      </c>
      <c r="E11" s="119"/>
      <c r="F11" s="119"/>
      <c r="G11" s="119"/>
      <c r="H11" s="15" t="e">
        <f t="shared" si="0"/>
        <v>#DIV/0!</v>
      </c>
      <c r="I11" s="119"/>
      <c r="J11" s="119"/>
      <c r="K11" s="119"/>
      <c r="L11" s="15" t="e">
        <f t="shared" si="1"/>
        <v>#DIV/0!</v>
      </c>
      <c r="M11" s="82"/>
      <c r="N11" s="82"/>
      <c r="O11" s="82"/>
      <c r="P11" s="15" t="e">
        <f t="shared" si="2"/>
        <v>#DIV/0!</v>
      </c>
      <c r="Q11" s="106"/>
      <c r="R11" s="106"/>
      <c r="S11" s="106"/>
      <c r="T11" s="15" t="e">
        <f t="shared" si="3"/>
        <v>#DIV/0!</v>
      </c>
      <c r="U11" s="82"/>
      <c r="V11" s="82"/>
      <c r="W11" s="82"/>
      <c r="X11" s="82"/>
      <c r="Y11" s="15" t="e">
        <f t="shared" si="4"/>
        <v>#DIV/0!</v>
      </c>
      <c r="Z11" s="116"/>
      <c r="AA11" s="116"/>
      <c r="AB11" s="116"/>
      <c r="AC11" s="15" t="e">
        <f t="shared" si="5"/>
        <v>#DIV/0!</v>
      </c>
      <c r="AD11" s="8"/>
      <c r="AE11" s="94" t="e">
        <f t="shared" si="6"/>
        <v>#DIV/0!</v>
      </c>
      <c r="AF11" s="95" t="e">
        <f t="shared" si="7"/>
        <v>#DIV/0!</v>
      </c>
      <c r="AG11" s="95" t="e">
        <f t="shared" si="8"/>
        <v>#DIV/0!</v>
      </c>
      <c r="AH11" s="68" t="e">
        <f t="shared" si="9"/>
        <v>#DIV/0!</v>
      </c>
      <c r="AI11" s="101" t="e">
        <f t="shared" si="10"/>
        <v>#DIV/0!</v>
      </c>
      <c r="AJ11" s="105" t="e">
        <f t="shared" si="11"/>
        <v>#DIV/0!</v>
      </c>
    </row>
    <row r="12" spans="1:36" ht="25.5" customHeight="1" x14ac:dyDescent="0.35">
      <c r="A12" s="26"/>
      <c r="B12" s="27"/>
      <c r="C12" s="13" t="s">
        <v>39</v>
      </c>
      <c r="D12" s="14" t="s">
        <v>33</v>
      </c>
      <c r="E12" s="119"/>
      <c r="F12" s="119"/>
      <c r="G12" s="119"/>
      <c r="H12" s="15" t="e">
        <f t="shared" si="0"/>
        <v>#DIV/0!</v>
      </c>
      <c r="I12" s="119"/>
      <c r="J12" s="119"/>
      <c r="K12" s="119"/>
      <c r="L12" s="15" t="e">
        <f t="shared" si="1"/>
        <v>#DIV/0!</v>
      </c>
      <c r="M12" s="82"/>
      <c r="N12" s="82"/>
      <c r="O12" s="82"/>
      <c r="P12" s="15" t="e">
        <f t="shared" si="2"/>
        <v>#DIV/0!</v>
      </c>
      <c r="Q12" s="106"/>
      <c r="R12" s="106"/>
      <c r="S12" s="106"/>
      <c r="T12" s="15" t="e">
        <f t="shared" si="3"/>
        <v>#DIV/0!</v>
      </c>
      <c r="U12" s="82"/>
      <c r="V12" s="82"/>
      <c r="W12" s="82"/>
      <c r="X12" s="82"/>
      <c r="Y12" s="15" t="e">
        <f t="shared" si="4"/>
        <v>#DIV/0!</v>
      </c>
      <c r="Z12" s="116"/>
      <c r="AA12" s="116"/>
      <c r="AB12" s="116"/>
      <c r="AC12" s="15" t="e">
        <f t="shared" si="5"/>
        <v>#DIV/0!</v>
      </c>
      <c r="AD12" s="8"/>
      <c r="AE12" s="94" t="e">
        <f t="shared" si="6"/>
        <v>#DIV/0!</v>
      </c>
      <c r="AF12" s="95" t="e">
        <f t="shared" si="7"/>
        <v>#DIV/0!</v>
      </c>
      <c r="AG12" s="95" t="e">
        <f t="shared" si="8"/>
        <v>#DIV/0!</v>
      </c>
      <c r="AH12" s="68" t="e">
        <f t="shared" si="9"/>
        <v>#DIV/0!</v>
      </c>
      <c r="AI12" s="101" t="e">
        <f t="shared" si="10"/>
        <v>#DIV/0!</v>
      </c>
      <c r="AJ12" s="105" t="e">
        <f>0.3*AI12</f>
        <v>#DIV/0!</v>
      </c>
    </row>
    <row r="13" spans="1:36" ht="25.5" customHeight="1" x14ac:dyDescent="0.35">
      <c r="A13" s="26"/>
      <c r="B13" s="27"/>
      <c r="C13" s="13" t="s">
        <v>40</v>
      </c>
      <c r="D13" s="14" t="s">
        <v>33</v>
      </c>
      <c r="E13" s="119"/>
      <c r="F13" s="119"/>
      <c r="G13" s="119"/>
      <c r="H13" s="15" t="e">
        <f t="shared" si="0"/>
        <v>#DIV/0!</v>
      </c>
      <c r="I13" s="119"/>
      <c r="J13" s="119"/>
      <c r="K13" s="119"/>
      <c r="L13" s="15" t="e">
        <f t="shared" si="1"/>
        <v>#DIV/0!</v>
      </c>
      <c r="M13" s="82"/>
      <c r="N13" s="82"/>
      <c r="O13" s="82"/>
      <c r="P13" s="15" t="e">
        <f t="shared" si="2"/>
        <v>#DIV/0!</v>
      </c>
      <c r="Q13" s="106"/>
      <c r="R13" s="106"/>
      <c r="S13" s="106"/>
      <c r="T13" s="15" t="e">
        <f t="shared" si="3"/>
        <v>#DIV/0!</v>
      </c>
      <c r="U13" s="82"/>
      <c r="V13" s="82"/>
      <c r="W13" s="82"/>
      <c r="X13" s="82"/>
      <c r="Y13" s="15" t="e">
        <f t="shared" si="4"/>
        <v>#DIV/0!</v>
      </c>
      <c r="Z13" s="116"/>
      <c r="AA13" s="116"/>
      <c r="AB13" s="116"/>
      <c r="AC13" s="15" t="e">
        <f t="shared" si="5"/>
        <v>#DIV/0!</v>
      </c>
      <c r="AD13" s="8"/>
      <c r="AE13" s="94" t="e">
        <f t="shared" si="6"/>
        <v>#DIV/0!</v>
      </c>
      <c r="AF13" s="95" t="e">
        <f t="shared" si="7"/>
        <v>#DIV/0!</v>
      </c>
      <c r="AG13" s="95" t="e">
        <f t="shared" si="8"/>
        <v>#DIV/0!</v>
      </c>
      <c r="AH13" s="68" t="e">
        <f t="shared" si="9"/>
        <v>#DIV/0!</v>
      </c>
      <c r="AI13" s="101" t="e">
        <f t="shared" si="10"/>
        <v>#DIV/0!</v>
      </c>
      <c r="AJ13" s="105" t="e">
        <f t="shared" ref="AJ13:AJ46" si="12">0.3*AI13</f>
        <v>#DIV/0!</v>
      </c>
    </row>
    <row r="14" spans="1:36" s="122" customFormat="1" ht="25.5" customHeight="1" x14ac:dyDescent="0.35">
      <c r="A14" s="26"/>
      <c r="B14" s="27"/>
      <c r="C14" s="13" t="s">
        <v>41</v>
      </c>
      <c r="D14" s="14" t="s">
        <v>33</v>
      </c>
      <c r="E14" s="119"/>
      <c r="F14" s="119"/>
      <c r="G14" s="119"/>
      <c r="H14" s="15" t="e">
        <f t="shared" si="0"/>
        <v>#DIV/0!</v>
      </c>
      <c r="I14" s="119"/>
      <c r="J14" s="119"/>
      <c r="K14" s="119"/>
      <c r="L14" s="15" t="e">
        <f t="shared" si="1"/>
        <v>#DIV/0!</v>
      </c>
      <c r="M14" s="119"/>
      <c r="N14" s="119"/>
      <c r="O14" s="119"/>
      <c r="P14" s="15" t="e">
        <f t="shared" si="2"/>
        <v>#DIV/0!</v>
      </c>
      <c r="Q14" s="119"/>
      <c r="R14" s="119"/>
      <c r="S14" s="119"/>
      <c r="T14" s="15" t="e">
        <f t="shared" si="3"/>
        <v>#DIV/0!</v>
      </c>
      <c r="U14" s="119"/>
      <c r="V14" s="119"/>
      <c r="W14" s="119"/>
      <c r="X14" s="119"/>
      <c r="Y14" s="15"/>
      <c r="Z14" s="119"/>
      <c r="AA14" s="119"/>
      <c r="AB14" s="119"/>
      <c r="AC14" s="15" t="e">
        <f t="shared" si="5"/>
        <v>#DIV/0!</v>
      </c>
      <c r="AD14" s="8"/>
      <c r="AE14" s="94" t="e">
        <f t="shared" ref="AE14" si="13">AVERAGE(I14,M14,Q14,Z14)</f>
        <v>#DIV/0!</v>
      </c>
      <c r="AF14" s="95" t="e">
        <f t="shared" ref="AF14" si="14">AVERAGE(J14,N14,R14,AA14)</f>
        <v>#DIV/0!</v>
      </c>
      <c r="AG14" s="95" t="e">
        <f t="shared" ref="AG14" si="15">AVERAGE(K14,O14,S14,AB14)</f>
        <v>#DIV/0!</v>
      </c>
      <c r="AH14" s="68" t="e">
        <f t="shared" ref="AH14" si="16">75+5*AVERAGE(AE14:AG14)</f>
        <v>#DIV/0!</v>
      </c>
      <c r="AI14" s="101" t="e">
        <f t="shared" ref="AI14" si="17">0.35*H14+0.15*L14+0.15*P14+0.15*T14+0.2*AC14</f>
        <v>#DIV/0!</v>
      </c>
      <c r="AJ14" s="105" t="e">
        <f>0.3*AI14</f>
        <v>#DIV/0!</v>
      </c>
    </row>
    <row r="15" spans="1:36" s="7" customFormat="1" ht="25.5" customHeight="1" x14ac:dyDescent="0.35">
      <c r="A15" s="26"/>
      <c r="B15" s="27"/>
      <c r="C15" s="13" t="s">
        <v>42</v>
      </c>
      <c r="D15" s="14" t="s">
        <v>33</v>
      </c>
      <c r="E15" s="119"/>
      <c r="F15" s="119"/>
      <c r="G15" s="119"/>
      <c r="H15" s="15" t="e">
        <f t="shared" si="0"/>
        <v>#DIV/0!</v>
      </c>
      <c r="I15" s="119"/>
      <c r="J15" s="119"/>
      <c r="K15" s="119"/>
      <c r="L15" s="15" t="e">
        <f t="shared" si="1"/>
        <v>#DIV/0!</v>
      </c>
      <c r="M15" s="111"/>
      <c r="N15" s="111"/>
      <c r="O15" s="111"/>
      <c r="P15" s="15" t="e">
        <f t="shared" si="2"/>
        <v>#DIV/0!</v>
      </c>
      <c r="Q15" s="111"/>
      <c r="R15" s="111"/>
      <c r="S15" s="111"/>
      <c r="T15" s="15" t="e">
        <f t="shared" si="3"/>
        <v>#DIV/0!</v>
      </c>
      <c r="U15" s="111"/>
      <c r="V15" s="111"/>
      <c r="W15" s="111"/>
      <c r="X15" s="111"/>
      <c r="Y15" s="15" t="e">
        <f t="shared" ref="Y15" si="18">75+5*AVERAGE(U15:X15)</f>
        <v>#DIV/0!</v>
      </c>
      <c r="Z15" s="116"/>
      <c r="AA15" s="116"/>
      <c r="AB15" s="116"/>
      <c r="AC15" s="15" t="e">
        <f t="shared" si="5"/>
        <v>#DIV/0!</v>
      </c>
      <c r="AD15" s="8"/>
      <c r="AE15" s="94" t="e">
        <f t="shared" si="6"/>
        <v>#DIV/0!</v>
      </c>
      <c r="AF15" s="95" t="e">
        <f t="shared" si="7"/>
        <v>#DIV/0!</v>
      </c>
      <c r="AG15" s="95" t="e">
        <f t="shared" si="8"/>
        <v>#DIV/0!</v>
      </c>
      <c r="AH15" s="68" t="e">
        <f t="shared" si="9"/>
        <v>#DIV/0!</v>
      </c>
      <c r="AI15" s="101" t="e">
        <f t="shared" si="10"/>
        <v>#DIV/0!</v>
      </c>
      <c r="AJ15" s="105" t="e">
        <f t="shared" ref="AJ15" si="19">0.3*AI15</f>
        <v>#DIV/0!</v>
      </c>
    </row>
    <row r="16" spans="1:36" s="91" customFormat="1" ht="25.5" customHeight="1" thickBot="1" x14ac:dyDescent="0.4">
      <c r="A16" s="84"/>
      <c r="B16" s="85"/>
      <c r="C16" s="86" t="s">
        <v>43</v>
      </c>
      <c r="D16" s="115" t="s">
        <v>33</v>
      </c>
      <c r="E16" s="121"/>
      <c r="F16" s="121"/>
      <c r="G16" s="121"/>
      <c r="H16" s="89" t="e">
        <f t="shared" si="0"/>
        <v>#DIV/0!</v>
      </c>
      <c r="I16" s="121"/>
      <c r="J16" s="121"/>
      <c r="K16" s="121"/>
      <c r="L16" s="89" t="e">
        <f t="shared" si="1"/>
        <v>#DIV/0!</v>
      </c>
      <c r="M16" s="121"/>
      <c r="N16" s="121"/>
      <c r="O16" s="121"/>
      <c r="P16" s="89" t="e">
        <f t="shared" si="2"/>
        <v>#DIV/0!</v>
      </c>
      <c r="Q16" s="121"/>
      <c r="R16" s="121"/>
      <c r="S16" s="121"/>
      <c r="T16" s="89" t="e">
        <f t="shared" si="3"/>
        <v>#DIV/0!</v>
      </c>
      <c r="U16" s="121"/>
      <c r="V16" s="121"/>
      <c r="W16" s="121"/>
      <c r="X16" s="121"/>
      <c r="Y16" s="89" t="e">
        <f t="shared" ref="Y16" si="20">75+5*AVERAGE(U16:X16)</f>
        <v>#DIV/0!</v>
      </c>
      <c r="Z16" s="121"/>
      <c r="AA16" s="121"/>
      <c r="AB16" s="121"/>
      <c r="AC16" s="89" t="e">
        <f t="shared" si="5"/>
        <v>#DIV/0!</v>
      </c>
      <c r="AD16" s="85"/>
      <c r="AE16" s="99" t="e">
        <f t="shared" si="6"/>
        <v>#DIV/0!</v>
      </c>
      <c r="AF16" s="100" t="e">
        <f t="shared" si="7"/>
        <v>#DIV/0!</v>
      </c>
      <c r="AG16" s="100" t="e">
        <f t="shared" si="8"/>
        <v>#DIV/0!</v>
      </c>
      <c r="AH16" s="98" t="e">
        <f t="shared" si="9"/>
        <v>#DIV/0!</v>
      </c>
      <c r="AI16" s="135" t="e">
        <f t="shared" si="10"/>
        <v>#DIV/0!</v>
      </c>
      <c r="AJ16" s="136" t="e">
        <f t="shared" ref="AJ16" si="21">0.3*AI16</f>
        <v>#DIV/0!</v>
      </c>
    </row>
    <row r="17" spans="1:36" ht="25.5" customHeight="1" x14ac:dyDescent="0.35">
      <c r="A17" s="26"/>
      <c r="B17" s="27"/>
      <c r="C17" s="13" t="s">
        <v>45</v>
      </c>
      <c r="D17" s="14" t="s">
        <v>44</v>
      </c>
      <c r="E17" s="120"/>
      <c r="F17" s="120"/>
      <c r="G17" s="120"/>
      <c r="H17" s="15" t="e">
        <f t="shared" si="0"/>
        <v>#DIV/0!</v>
      </c>
      <c r="I17" s="120"/>
      <c r="J17" s="120"/>
      <c r="K17" s="120"/>
      <c r="L17" s="15" t="e">
        <f t="shared" si="1"/>
        <v>#DIV/0!</v>
      </c>
      <c r="M17" s="120"/>
      <c r="N17" s="120"/>
      <c r="O17" s="120"/>
      <c r="P17" s="15" t="e">
        <f t="shared" si="2"/>
        <v>#DIV/0!</v>
      </c>
      <c r="Q17" s="120"/>
      <c r="R17" s="120"/>
      <c r="S17" s="120"/>
      <c r="T17" s="15" t="e">
        <f t="shared" si="3"/>
        <v>#DIV/0!</v>
      </c>
      <c r="U17" s="120"/>
      <c r="V17" s="120"/>
      <c r="W17" s="120"/>
      <c r="X17" s="120"/>
      <c r="Y17" s="15" t="e">
        <f t="shared" si="4"/>
        <v>#DIV/0!</v>
      </c>
      <c r="Z17" s="120"/>
      <c r="AA17" s="120"/>
      <c r="AB17" s="120"/>
      <c r="AC17" s="15" t="e">
        <f t="shared" si="5"/>
        <v>#DIV/0!</v>
      </c>
      <c r="AD17" s="8"/>
      <c r="AE17" s="96" t="e">
        <f t="shared" si="6"/>
        <v>#DIV/0!</v>
      </c>
      <c r="AF17" s="97" t="e">
        <f t="shared" si="7"/>
        <v>#DIV/0!</v>
      </c>
      <c r="AG17" s="97" t="e">
        <f t="shared" si="8"/>
        <v>#DIV/0!</v>
      </c>
      <c r="AH17" s="68" t="e">
        <f t="shared" si="9"/>
        <v>#DIV/0!</v>
      </c>
      <c r="AI17" s="134" t="e">
        <f t="shared" ref="AI17:AI27" si="22">0.35*L17+0.15*H17+0.15*P17+0.15*T17+0.2*AC17</f>
        <v>#DIV/0!</v>
      </c>
      <c r="AJ17" s="105" t="e">
        <f t="shared" si="12"/>
        <v>#DIV/0!</v>
      </c>
    </row>
    <row r="18" spans="1:36" ht="25.5" customHeight="1" x14ac:dyDescent="0.35">
      <c r="A18" s="26"/>
      <c r="B18" s="27"/>
      <c r="C18" s="13" t="s">
        <v>46</v>
      </c>
      <c r="D18" s="14" t="s">
        <v>44</v>
      </c>
      <c r="E18" s="119"/>
      <c r="F18" s="119"/>
      <c r="G18" s="119"/>
      <c r="H18" s="15" t="e">
        <f t="shared" si="0"/>
        <v>#DIV/0!</v>
      </c>
      <c r="I18" s="119"/>
      <c r="J18" s="119"/>
      <c r="K18" s="119"/>
      <c r="L18" s="15" t="e">
        <f t="shared" si="1"/>
        <v>#DIV/0!</v>
      </c>
      <c r="M18" s="82"/>
      <c r="N18" s="82"/>
      <c r="O18" s="82"/>
      <c r="P18" s="15" t="e">
        <f t="shared" si="2"/>
        <v>#DIV/0!</v>
      </c>
      <c r="Q18" s="107"/>
      <c r="R18" s="107"/>
      <c r="S18" s="107"/>
      <c r="T18" s="15" t="e">
        <f t="shared" si="3"/>
        <v>#DIV/0!</v>
      </c>
      <c r="U18" s="82"/>
      <c r="V18" s="82"/>
      <c r="W18" s="82"/>
      <c r="X18" s="82"/>
      <c r="Y18" s="15" t="e">
        <f t="shared" si="4"/>
        <v>#DIV/0!</v>
      </c>
      <c r="Z18" s="116"/>
      <c r="AA18" s="116"/>
      <c r="AB18" s="116"/>
      <c r="AC18" s="15" t="e">
        <f t="shared" si="5"/>
        <v>#DIV/0!</v>
      </c>
      <c r="AD18" s="8"/>
      <c r="AE18" s="94" t="e">
        <f t="shared" si="6"/>
        <v>#DIV/0!</v>
      </c>
      <c r="AF18" s="95" t="e">
        <f t="shared" si="7"/>
        <v>#DIV/0!</v>
      </c>
      <c r="AG18" s="95" t="e">
        <f t="shared" si="8"/>
        <v>#DIV/0!</v>
      </c>
      <c r="AH18" s="68" t="e">
        <f t="shared" si="9"/>
        <v>#DIV/0!</v>
      </c>
      <c r="AI18" s="102" t="e">
        <f t="shared" si="22"/>
        <v>#DIV/0!</v>
      </c>
      <c r="AJ18" s="105" t="e">
        <f t="shared" si="12"/>
        <v>#DIV/0!</v>
      </c>
    </row>
    <row r="19" spans="1:36" s="7" customFormat="1" ht="25.5" customHeight="1" x14ac:dyDescent="0.35">
      <c r="A19" s="26"/>
      <c r="B19" s="27"/>
      <c r="C19" s="13" t="s">
        <v>47</v>
      </c>
      <c r="D19" s="14" t="s">
        <v>44</v>
      </c>
      <c r="E19" s="119"/>
      <c r="F19" s="119"/>
      <c r="G19" s="119"/>
      <c r="H19" s="15" t="e">
        <f t="shared" si="0"/>
        <v>#DIV/0!</v>
      </c>
      <c r="I19" s="119"/>
      <c r="J19" s="119"/>
      <c r="K19" s="119"/>
      <c r="L19" s="15" t="e">
        <f t="shared" si="1"/>
        <v>#DIV/0!</v>
      </c>
      <c r="M19" s="82"/>
      <c r="N19" s="82"/>
      <c r="O19" s="82"/>
      <c r="P19" s="15" t="e">
        <f t="shared" si="2"/>
        <v>#DIV/0!</v>
      </c>
      <c r="Q19" s="107"/>
      <c r="R19" s="107"/>
      <c r="S19" s="107"/>
      <c r="T19" s="15" t="e">
        <f t="shared" si="3"/>
        <v>#DIV/0!</v>
      </c>
      <c r="U19" s="82"/>
      <c r="V19" s="82"/>
      <c r="W19" s="82"/>
      <c r="X19" s="82"/>
      <c r="Y19" s="15" t="e">
        <f t="shared" si="4"/>
        <v>#DIV/0!</v>
      </c>
      <c r="Z19" s="116"/>
      <c r="AA19" s="116"/>
      <c r="AB19" s="116"/>
      <c r="AC19" s="15" t="e">
        <f t="shared" si="5"/>
        <v>#DIV/0!</v>
      </c>
      <c r="AD19" s="8"/>
      <c r="AE19" s="94" t="e">
        <f t="shared" si="6"/>
        <v>#DIV/0!</v>
      </c>
      <c r="AF19" s="95" t="e">
        <f t="shared" si="7"/>
        <v>#DIV/0!</v>
      </c>
      <c r="AG19" s="95" t="e">
        <f t="shared" si="8"/>
        <v>#DIV/0!</v>
      </c>
      <c r="AH19" s="68" t="e">
        <f t="shared" si="9"/>
        <v>#DIV/0!</v>
      </c>
      <c r="AI19" s="102" t="e">
        <f t="shared" si="22"/>
        <v>#DIV/0!</v>
      </c>
      <c r="AJ19" s="105" t="e">
        <f t="shared" si="12"/>
        <v>#DIV/0!</v>
      </c>
    </row>
    <row r="20" spans="1:36" s="7" customFormat="1" ht="25.5" customHeight="1" x14ac:dyDescent="0.35">
      <c r="A20" s="26"/>
      <c r="B20" s="27"/>
      <c r="C20" s="13" t="s">
        <v>48</v>
      </c>
      <c r="D20" s="14" t="s">
        <v>44</v>
      </c>
      <c r="E20" s="119"/>
      <c r="F20" s="119"/>
      <c r="G20" s="119"/>
      <c r="H20" s="15" t="e">
        <f t="shared" si="0"/>
        <v>#DIV/0!</v>
      </c>
      <c r="I20" s="119"/>
      <c r="J20" s="119"/>
      <c r="K20" s="119"/>
      <c r="L20" s="15" t="e">
        <f t="shared" si="1"/>
        <v>#DIV/0!</v>
      </c>
      <c r="M20" s="82"/>
      <c r="N20" s="82"/>
      <c r="O20" s="82"/>
      <c r="P20" s="15" t="e">
        <f t="shared" si="2"/>
        <v>#DIV/0!</v>
      </c>
      <c r="Q20" s="107"/>
      <c r="R20" s="107"/>
      <c r="S20" s="107"/>
      <c r="T20" s="15" t="e">
        <f t="shared" si="3"/>
        <v>#DIV/0!</v>
      </c>
      <c r="U20" s="82"/>
      <c r="V20" s="82"/>
      <c r="W20" s="82"/>
      <c r="X20" s="82"/>
      <c r="Y20" s="15" t="e">
        <f t="shared" si="4"/>
        <v>#DIV/0!</v>
      </c>
      <c r="Z20" s="116"/>
      <c r="AA20" s="116"/>
      <c r="AB20" s="116"/>
      <c r="AC20" s="15" t="e">
        <f t="shared" si="5"/>
        <v>#DIV/0!</v>
      </c>
      <c r="AD20" s="8"/>
      <c r="AE20" s="94" t="e">
        <f t="shared" si="6"/>
        <v>#DIV/0!</v>
      </c>
      <c r="AF20" s="95" t="e">
        <f t="shared" si="7"/>
        <v>#DIV/0!</v>
      </c>
      <c r="AG20" s="95" t="e">
        <f t="shared" si="8"/>
        <v>#DIV/0!</v>
      </c>
      <c r="AH20" s="68" t="e">
        <f t="shared" si="9"/>
        <v>#DIV/0!</v>
      </c>
      <c r="AI20" s="102" t="e">
        <f t="shared" si="22"/>
        <v>#DIV/0!</v>
      </c>
      <c r="AJ20" s="105" t="e">
        <f t="shared" si="12"/>
        <v>#DIV/0!</v>
      </c>
    </row>
    <row r="21" spans="1:36" ht="25.5" customHeight="1" x14ac:dyDescent="0.35">
      <c r="A21" s="26"/>
      <c r="B21" s="27"/>
      <c r="C21" s="13" t="s">
        <v>49</v>
      </c>
      <c r="D21" s="14" t="s">
        <v>44</v>
      </c>
      <c r="E21" s="119"/>
      <c r="F21" s="119"/>
      <c r="G21" s="119"/>
      <c r="H21" s="15" t="e">
        <f t="shared" si="0"/>
        <v>#DIV/0!</v>
      </c>
      <c r="I21" s="119"/>
      <c r="J21" s="119"/>
      <c r="K21" s="119"/>
      <c r="L21" s="15" t="e">
        <f t="shared" si="1"/>
        <v>#DIV/0!</v>
      </c>
      <c r="M21" s="82"/>
      <c r="N21" s="82"/>
      <c r="O21" s="82"/>
      <c r="P21" s="15" t="e">
        <f t="shared" si="2"/>
        <v>#DIV/0!</v>
      </c>
      <c r="Q21" s="107"/>
      <c r="R21" s="107"/>
      <c r="S21" s="107"/>
      <c r="T21" s="15" t="e">
        <f t="shared" si="3"/>
        <v>#DIV/0!</v>
      </c>
      <c r="U21" s="82"/>
      <c r="V21" s="82"/>
      <c r="W21" s="82"/>
      <c r="X21" s="82"/>
      <c r="Y21" s="15" t="e">
        <f t="shared" si="4"/>
        <v>#DIV/0!</v>
      </c>
      <c r="Z21" s="116"/>
      <c r="AA21" s="116"/>
      <c r="AB21" s="116"/>
      <c r="AC21" s="15" t="e">
        <f t="shared" si="5"/>
        <v>#DIV/0!</v>
      </c>
      <c r="AD21" s="8"/>
      <c r="AE21" s="94" t="e">
        <f t="shared" si="6"/>
        <v>#DIV/0!</v>
      </c>
      <c r="AF21" s="95" t="e">
        <f t="shared" si="7"/>
        <v>#DIV/0!</v>
      </c>
      <c r="AG21" s="95" t="e">
        <f t="shared" si="8"/>
        <v>#DIV/0!</v>
      </c>
      <c r="AH21" s="68" t="e">
        <f t="shared" si="9"/>
        <v>#DIV/0!</v>
      </c>
      <c r="AI21" s="102" t="e">
        <f t="shared" si="22"/>
        <v>#DIV/0!</v>
      </c>
      <c r="AJ21" s="105" t="e">
        <f t="shared" si="12"/>
        <v>#DIV/0!</v>
      </c>
    </row>
    <row r="22" spans="1:36" ht="25.5" customHeight="1" x14ac:dyDescent="0.35">
      <c r="A22" s="26"/>
      <c r="B22" s="27"/>
      <c r="C22" s="13" t="s">
        <v>50</v>
      </c>
      <c r="D22" s="14" t="s">
        <v>44</v>
      </c>
      <c r="E22" s="119"/>
      <c r="F22" s="119"/>
      <c r="G22" s="119"/>
      <c r="H22" s="15" t="e">
        <f t="shared" si="0"/>
        <v>#DIV/0!</v>
      </c>
      <c r="I22" s="119"/>
      <c r="J22" s="119"/>
      <c r="K22" s="119"/>
      <c r="L22" s="15" t="e">
        <f t="shared" si="1"/>
        <v>#DIV/0!</v>
      </c>
      <c r="M22" s="82"/>
      <c r="N22" s="82"/>
      <c r="O22" s="82"/>
      <c r="P22" s="15" t="e">
        <f t="shared" si="2"/>
        <v>#DIV/0!</v>
      </c>
      <c r="Q22" s="107"/>
      <c r="R22" s="107"/>
      <c r="S22" s="107"/>
      <c r="T22" s="15" t="e">
        <f t="shared" si="3"/>
        <v>#DIV/0!</v>
      </c>
      <c r="U22" s="82"/>
      <c r="V22" s="82"/>
      <c r="W22" s="82"/>
      <c r="X22" s="82"/>
      <c r="Y22" s="15" t="e">
        <f t="shared" si="4"/>
        <v>#DIV/0!</v>
      </c>
      <c r="Z22" s="116"/>
      <c r="AA22" s="116"/>
      <c r="AB22" s="116"/>
      <c r="AC22" s="15" t="e">
        <f t="shared" si="5"/>
        <v>#DIV/0!</v>
      </c>
      <c r="AD22" s="8"/>
      <c r="AE22" s="94" t="e">
        <f t="shared" si="6"/>
        <v>#DIV/0!</v>
      </c>
      <c r="AF22" s="95" t="e">
        <f t="shared" si="7"/>
        <v>#DIV/0!</v>
      </c>
      <c r="AG22" s="95" t="e">
        <f t="shared" si="8"/>
        <v>#DIV/0!</v>
      </c>
      <c r="AH22" s="68" t="e">
        <f t="shared" si="9"/>
        <v>#DIV/0!</v>
      </c>
      <c r="AI22" s="102" t="e">
        <f t="shared" si="22"/>
        <v>#DIV/0!</v>
      </c>
      <c r="AJ22" s="105" t="e">
        <f t="shared" si="12"/>
        <v>#DIV/0!</v>
      </c>
    </row>
    <row r="23" spans="1:36" ht="25.5" customHeight="1" x14ac:dyDescent="0.35">
      <c r="A23" s="26"/>
      <c r="B23" s="27"/>
      <c r="C23" s="13" t="s">
        <v>51</v>
      </c>
      <c r="D23" s="14" t="s">
        <v>44</v>
      </c>
      <c r="E23" s="119"/>
      <c r="F23" s="119"/>
      <c r="G23" s="119"/>
      <c r="H23" s="15" t="e">
        <f t="shared" si="0"/>
        <v>#DIV/0!</v>
      </c>
      <c r="I23" s="119"/>
      <c r="J23" s="119"/>
      <c r="K23" s="119"/>
      <c r="L23" s="15" t="e">
        <f t="shared" si="1"/>
        <v>#DIV/0!</v>
      </c>
      <c r="M23" s="82"/>
      <c r="N23" s="82"/>
      <c r="O23" s="82"/>
      <c r="P23" s="15" t="e">
        <f t="shared" si="2"/>
        <v>#DIV/0!</v>
      </c>
      <c r="Q23" s="107"/>
      <c r="R23" s="107"/>
      <c r="S23" s="107"/>
      <c r="T23" s="15" t="e">
        <f t="shared" si="3"/>
        <v>#DIV/0!</v>
      </c>
      <c r="U23" s="82"/>
      <c r="V23" s="82"/>
      <c r="W23" s="82"/>
      <c r="X23" s="82"/>
      <c r="Y23" s="15" t="e">
        <f t="shared" si="4"/>
        <v>#DIV/0!</v>
      </c>
      <c r="Z23" s="116"/>
      <c r="AA23" s="116"/>
      <c r="AB23" s="116"/>
      <c r="AC23" s="15" t="e">
        <f t="shared" si="5"/>
        <v>#DIV/0!</v>
      </c>
      <c r="AD23" s="8"/>
      <c r="AE23" s="94" t="e">
        <f t="shared" si="6"/>
        <v>#DIV/0!</v>
      </c>
      <c r="AF23" s="95" t="e">
        <f t="shared" si="7"/>
        <v>#DIV/0!</v>
      </c>
      <c r="AG23" s="95" t="e">
        <f t="shared" si="8"/>
        <v>#DIV/0!</v>
      </c>
      <c r="AH23" s="68" t="e">
        <f t="shared" si="9"/>
        <v>#DIV/0!</v>
      </c>
      <c r="AI23" s="102" t="e">
        <f t="shared" si="22"/>
        <v>#DIV/0!</v>
      </c>
      <c r="AJ23" s="105" t="e">
        <f t="shared" si="12"/>
        <v>#DIV/0!</v>
      </c>
    </row>
    <row r="24" spans="1:36" ht="25.5" customHeight="1" x14ac:dyDescent="0.35">
      <c r="A24" s="26"/>
      <c r="B24" s="27"/>
      <c r="C24" s="13" t="s">
        <v>52</v>
      </c>
      <c r="D24" s="14" t="s">
        <v>44</v>
      </c>
      <c r="E24" s="119"/>
      <c r="F24" s="119"/>
      <c r="G24" s="119"/>
      <c r="H24" s="15" t="e">
        <f t="shared" si="0"/>
        <v>#DIV/0!</v>
      </c>
      <c r="I24" s="119"/>
      <c r="J24" s="119"/>
      <c r="K24" s="119"/>
      <c r="L24" s="15" t="e">
        <f t="shared" si="1"/>
        <v>#DIV/0!</v>
      </c>
      <c r="M24" s="82"/>
      <c r="N24" s="82"/>
      <c r="O24" s="82"/>
      <c r="P24" s="15" t="e">
        <f t="shared" si="2"/>
        <v>#DIV/0!</v>
      </c>
      <c r="Q24" s="107"/>
      <c r="R24" s="107"/>
      <c r="S24" s="107"/>
      <c r="T24" s="15" t="e">
        <f t="shared" si="3"/>
        <v>#DIV/0!</v>
      </c>
      <c r="U24" s="82"/>
      <c r="V24" s="82"/>
      <c r="W24" s="82"/>
      <c r="X24" s="82"/>
      <c r="Y24" s="15" t="e">
        <f t="shared" si="4"/>
        <v>#DIV/0!</v>
      </c>
      <c r="Z24" s="116"/>
      <c r="AA24" s="116"/>
      <c r="AB24" s="116"/>
      <c r="AC24" s="15" t="e">
        <f t="shared" si="5"/>
        <v>#DIV/0!</v>
      </c>
      <c r="AD24" s="8"/>
      <c r="AE24" s="94" t="e">
        <f t="shared" si="6"/>
        <v>#DIV/0!</v>
      </c>
      <c r="AF24" s="95" t="e">
        <f t="shared" si="7"/>
        <v>#DIV/0!</v>
      </c>
      <c r="AG24" s="95" t="e">
        <f t="shared" si="8"/>
        <v>#DIV/0!</v>
      </c>
      <c r="AH24" s="68" t="e">
        <f t="shared" si="9"/>
        <v>#DIV/0!</v>
      </c>
      <c r="AI24" s="102" t="e">
        <f t="shared" si="22"/>
        <v>#DIV/0!</v>
      </c>
      <c r="AJ24" s="105" t="e">
        <f t="shared" si="12"/>
        <v>#DIV/0!</v>
      </c>
    </row>
    <row r="25" spans="1:36" s="122" customFormat="1" ht="25.5" customHeight="1" x14ac:dyDescent="0.35">
      <c r="A25" s="26"/>
      <c r="B25" s="27"/>
      <c r="C25" s="13" t="s">
        <v>53</v>
      </c>
      <c r="D25" s="14" t="s">
        <v>44</v>
      </c>
      <c r="E25" s="119"/>
      <c r="F25" s="119"/>
      <c r="G25" s="119"/>
      <c r="H25" s="15" t="e">
        <f t="shared" ref="H25" si="23">75+5*AVERAGE(E25:G25)</f>
        <v>#DIV/0!</v>
      </c>
      <c r="I25" s="119"/>
      <c r="J25" s="119"/>
      <c r="K25" s="119"/>
      <c r="L25" s="15" t="e">
        <f t="shared" ref="L25" si="24">75+5*AVERAGE(I25:K25)</f>
        <v>#DIV/0!</v>
      </c>
      <c r="M25" s="119"/>
      <c r="N25" s="119"/>
      <c r="O25" s="119"/>
      <c r="P25" s="15" t="e">
        <f t="shared" ref="P25" si="25">75+5*AVERAGE(M25:O25)</f>
        <v>#DIV/0!</v>
      </c>
      <c r="Q25" s="119"/>
      <c r="R25" s="119"/>
      <c r="S25" s="119"/>
      <c r="T25" s="15" t="e">
        <f t="shared" ref="T25" si="26">75+5*AVERAGE(Q25:S25)</f>
        <v>#DIV/0!</v>
      </c>
      <c r="U25" s="119"/>
      <c r="V25" s="119"/>
      <c r="W25" s="119"/>
      <c r="X25" s="119"/>
      <c r="Y25" s="15" t="e">
        <f t="shared" ref="Y25" si="27">75+5*AVERAGE(U25:X25)</f>
        <v>#DIV/0!</v>
      </c>
      <c r="Z25" s="119"/>
      <c r="AA25" s="119"/>
      <c r="AB25" s="119"/>
      <c r="AC25" s="15" t="e">
        <f t="shared" ref="AC25" si="28">75+5*AVERAGE(Z25:AB25)</f>
        <v>#DIV/0!</v>
      </c>
      <c r="AD25" s="8"/>
      <c r="AE25" s="94" t="e">
        <f t="shared" ref="AE25" si="29">AVERAGE(I25,M25,Q25,Z25)</f>
        <v>#DIV/0!</v>
      </c>
      <c r="AF25" s="95" t="e">
        <f t="shared" ref="AF25" si="30">AVERAGE(J25,N25,R25,AA25)</f>
        <v>#DIV/0!</v>
      </c>
      <c r="AG25" s="95" t="e">
        <f t="shared" ref="AG25" si="31">AVERAGE(K25,O25,S25,AB25)</f>
        <v>#DIV/0!</v>
      </c>
      <c r="AH25" s="68" t="e">
        <f t="shared" ref="AH25" si="32">75+5*AVERAGE(AE25:AG25)</f>
        <v>#DIV/0!</v>
      </c>
      <c r="AI25" s="102" t="e">
        <f t="shared" ref="AI25" si="33">0.35*L25+0.15*H25+0.15*P25+0.15*T25+0.2*AC25</f>
        <v>#DIV/0!</v>
      </c>
      <c r="AJ25" s="105" t="e">
        <f t="shared" ref="AJ25" si="34">0.3*AI25</f>
        <v>#DIV/0!</v>
      </c>
    </row>
    <row r="26" spans="1:36" ht="25.5" customHeight="1" x14ac:dyDescent="0.35">
      <c r="A26" s="26"/>
      <c r="B26" s="27"/>
      <c r="C26" s="13" t="s">
        <v>54</v>
      </c>
      <c r="D26" s="14" t="s">
        <v>44</v>
      </c>
      <c r="E26" s="119"/>
      <c r="F26" s="119"/>
      <c r="G26" s="119"/>
      <c r="H26" s="15" t="e">
        <f t="shared" si="0"/>
        <v>#DIV/0!</v>
      </c>
      <c r="I26" s="119"/>
      <c r="J26" s="119"/>
      <c r="K26" s="119"/>
      <c r="L26" s="15" t="e">
        <f t="shared" si="1"/>
        <v>#DIV/0!</v>
      </c>
      <c r="M26" s="82"/>
      <c r="N26" s="82"/>
      <c r="O26" s="82"/>
      <c r="P26" s="15" t="e">
        <f t="shared" si="2"/>
        <v>#DIV/0!</v>
      </c>
      <c r="Q26" s="107"/>
      <c r="R26" s="107"/>
      <c r="S26" s="107"/>
      <c r="T26" s="15" t="e">
        <f t="shared" si="3"/>
        <v>#DIV/0!</v>
      </c>
      <c r="U26" s="82"/>
      <c r="V26" s="82"/>
      <c r="W26" s="82"/>
      <c r="X26" s="82"/>
      <c r="Y26" s="15" t="e">
        <f t="shared" si="4"/>
        <v>#DIV/0!</v>
      </c>
      <c r="Z26" s="116"/>
      <c r="AA26" s="116"/>
      <c r="AB26" s="116"/>
      <c r="AC26" s="15" t="e">
        <f t="shared" si="5"/>
        <v>#DIV/0!</v>
      </c>
      <c r="AD26" s="8"/>
      <c r="AE26" s="94" t="e">
        <f t="shared" si="6"/>
        <v>#DIV/0!</v>
      </c>
      <c r="AF26" s="95" t="e">
        <f t="shared" si="7"/>
        <v>#DIV/0!</v>
      </c>
      <c r="AG26" s="95" t="e">
        <f t="shared" si="8"/>
        <v>#DIV/0!</v>
      </c>
      <c r="AH26" s="68" t="e">
        <f t="shared" si="9"/>
        <v>#DIV/0!</v>
      </c>
      <c r="AI26" s="102" t="e">
        <f t="shared" si="22"/>
        <v>#DIV/0!</v>
      </c>
      <c r="AJ26" s="105" t="e">
        <f t="shared" si="12"/>
        <v>#DIV/0!</v>
      </c>
    </row>
    <row r="27" spans="1:36" s="91" customFormat="1" ht="25.5" customHeight="1" thickBot="1" x14ac:dyDescent="0.4">
      <c r="A27" s="84"/>
      <c r="B27" s="85"/>
      <c r="C27" s="86" t="s">
        <v>55</v>
      </c>
      <c r="D27" s="115" t="s">
        <v>44</v>
      </c>
      <c r="E27" s="121"/>
      <c r="F27" s="121"/>
      <c r="G27" s="121"/>
      <c r="H27" s="89" t="e">
        <f t="shared" si="0"/>
        <v>#DIV/0!</v>
      </c>
      <c r="I27" s="121"/>
      <c r="J27" s="121"/>
      <c r="K27" s="121"/>
      <c r="L27" s="89" t="e">
        <f t="shared" si="1"/>
        <v>#DIV/0!</v>
      </c>
      <c r="M27" s="121"/>
      <c r="N27" s="121"/>
      <c r="O27" s="121"/>
      <c r="P27" s="89" t="e">
        <f t="shared" si="2"/>
        <v>#DIV/0!</v>
      </c>
      <c r="Q27" s="121"/>
      <c r="R27" s="121"/>
      <c r="S27" s="121"/>
      <c r="T27" s="89" t="e">
        <f t="shared" si="3"/>
        <v>#DIV/0!</v>
      </c>
      <c r="U27" s="121"/>
      <c r="V27" s="121"/>
      <c r="W27" s="121"/>
      <c r="X27" s="121"/>
      <c r="Y27" s="89" t="e">
        <f t="shared" ref="Y27" si="35">75+5*AVERAGE(U27:X27)</f>
        <v>#DIV/0!</v>
      </c>
      <c r="Z27" s="121"/>
      <c r="AA27" s="121"/>
      <c r="AB27" s="121"/>
      <c r="AC27" s="89" t="e">
        <f t="shared" si="5"/>
        <v>#DIV/0!</v>
      </c>
      <c r="AD27" s="85"/>
      <c r="AE27" s="99" t="e">
        <f t="shared" si="6"/>
        <v>#DIV/0!</v>
      </c>
      <c r="AF27" s="100" t="e">
        <f t="shared" si="7"/>
        <v>#DIV/0!</v>
      </c>
      <c r="AG27" s="100" t="e">
        <f t="shared" si="8"/>
        <v>#DIV/0!</v>
      </c>
      <c r="AH27" s="98" t="e">
        <f t="shared" si="9"/>
        <v>#DIV/0!</v>
      </c>
      <c r="AI27" s="138" t="e">
        <f t="shared" si="22"/>
        <v>#DIV/0!</v>
      </c>
      <c r="AJ27" s="136" t="e">
        <f t="shared" ref="AJ27" si="36">0.3*AI27</f>
        <v>#DIV/0!</v>
      </c>
    </row>
    <row r="28" spans="1:36" ht="25.5" customHeight="1" x14ac:dyDescent="0.35">
      <c r="A28" s="26"/>
      <c r="B28" s="27"/>
      <c r="C28" s="13" t="s">
        <v>57</v>
      </c>
      <c r="D28" s="14" t="s">
        <v>56</v>
      </c>
      <c r="E28" s="120"/>
      <c r="F28" s="120"/>
      <c r="G28" s="120"/>
      <c r="H28" s="15" t="e">
        <f t="shared" si="0"/>
        <v>#DIV/0!</v>
      </c>
      <c r="I28" s="120"/>
      <c r="J28" s="120"/>
      <c r="K28" s="120"/>
      <c r="L28" s="15" t="e">
        <f t="shared" si="1"/>
        <v>#DIV/0!</v>
      </c>
      <c r="M28" s="120"/>
      <c r="N28" s="120"/>
      <c r="O28" s="120"/>
      <c r="P28" s="15" t="e">
        <f t="shared" si="2"/>
        <v>#DIV/0!</v>
      </c>
      <c r="Q28" s="109"/>
      <c r="R28" s="109"/>
      <c r="S28" s="109"/>
      <c r="T28" s="15" t="e">
        <f t="shared" si="3"/>
        <v>#DIV/0!</v>
      </c>
      <c r="U28" s="83"/>
      <c r="V28" s="83"/>
      <c r="W28" s="83"/>
      <c r="X28" s="83"/>
      <c r="Y28" s="15" t="e">
        <f t="shared" si="4"/>
        <v>#DIV/0!</v>
      </c>
      <c r="Z28" s="117"/>
      <c r="AA28" s="117"/>
      <c r="AB28" s="117"/>
      <c r="AC28" s="15" t="e">
        <f t="shared" si="5"/>
        <v>#DIV/0!</v>
      </c>
      <c r="AD28" s="8"/>
      <c r="AE28" s="96" t="e">
        <f t="shared" si="6"/>
        <v>#DIV/0!</v>
      </c>
      <c r="AF28" s="97" t="e">
        <f t="shared" si="7"/>
        <v>#DIV/0!</v>
      </c>
      <c r="AG28" s="97" t="e">
        <f t="shared" si="8"/>
        <v>#DIV/0!</v>
      </c>
      <c r="AH28" s="68" t="e">
        <f t="shared" si="9"/>
        <v>#DIV/0!</v>
      </c>
      <c r="AI28" s="137" t="e">
        <f t="shared" ref="AI28:AI37" si="37">0.35*P28+0.15*H28+0.15*L28+0.15*T28+0.2*AC28</f>
        <v>#DIV/0!</v>
      </c>
      <c r="AJ28" s="105" t="e">
        <f t="shared" si="12"/>
        <v>#DIV/0!</v>
      </c>
    </row>
    <row r="29" spans="1:36" ht="25.5" customHeight="1" x14ac:dyDescent="0.35">
      <c r="A29" s="26"/>
      <c r="B29" s="27"/>
      <c r="C29" s="13" t="s">
        <v>58</v>
      </c>
      <c r="D29" s="14" t="s">
        <v>56</v>
      </c>
      <c r="E29" s="119"/>
      <c r="F29" s="119"/>
      <c r="G29" s="119"/>
      <c r="H29" s="15" t="e">
        <f t="shared" si="0"/>
        <v>#DIV/0!</v>
      </c>
      <c r="I29" s="119"/>
      <c r="J29" s="119"/>
      <c r="K29" s="119"/>
      <c r="L29" s="15" t="e">
        <f t="shared" si="1"/>
        <v>#DIV/0!</v>
      </c>
      <c r="M29" s="119"/>
      <c r="N29" s="119"/>
      <c r="O29" s="119"/>
      <c r="P29" s="15" t="e">
        <f t="shared" si="2"/>
        <v>#DIV/0!</v>
      </c>
      <c r="Q29" s="108"/>
      <c r="R29" s="108"/>
      <c r="S29" s="108"/>
      <c r="T29" s="15" t="e">
        <f t="shared" si="3"/>
        <v>#DIV/0!</v>
      </c>
      <c r="U29" s="82"/>
      <c r="V29" s="82"/>
      <c r="W29" s="82"/>
      <c r="X29" s="82"/>
      <c r="Y29" s="15" t="e">
        <f t="shared" si="4"/>
        <v>#DIV/0!</v>
      </c>
      <c r="Z29" s="116"/>
      <c r="AA29" s="116"/>
      <c r="AB29" s="116"/>
      <c r="AC29" s="15" t="e">
        <f t="shared" si="5"/>
        <v>#DIV/0!</v>
      </c>
      <c r="AD29" s="8"/>
      <c r="AE29" s="94" t="e">
        <f t="shared" si="6"/>
        <v>#DIV/0!</v>
      </c>
      <c r="AF29" s="95" t="e">
        <f t="shared" si="7"/>
        <v>#DIV/0!</v>
      </c>
      <c r="AG29" s="95" t="e">
        <f t="shared" si="8"/>
        <v>#DIV/0!</v>
      </c>
      <c r="AH29" s="68" t="e">
        <f t="shared" si="9"/>
        <v>#DIV/0!</v>
      </c>
      <c r="AI29" s="103" t="e">
        <f t="shared" si="37"/>
        <v>#DIV/0!</v>
      </c>
      <c r="AJ29" s="105" t="e">
        <f t="shared" si="12"/>
        <v>#DIV/0!</v>
      </c>
    </row>
    <row r="30" spans="1:36" s="7" customFormat="1" ht="25.5" customHeight="1" x14ac:dyDescent="0.35">
      <c r="A30" s="26"/>
      <c r="B30" s="27"/>
      <c r="C30" s="13" t="s">
        <v>59</v>
      </c>
      <c r="D30" s="14" t="s">
        <v>56</v>
      </c>
      <c r="E30" s="119"/>
      <c r="F30" s="119"/>
      <c r="G30" s="119"/>
      <c r="H30" s="15" t="e">
        <f t="shared" si="0"/>
        <v>#DIV/0!</v>
      </c>
      <c r="I30" s="119"/>
      <c r="J30" s="119"/>
      <c r="K30" s="119"/>
      <c r="L30" s="15" t="e">
        <f t="shared" si="1"/>
        <v>#DIV/0!</v>
      </c>
      <c r="M30" s="119"/>
      <c r="N30" s="119"/>
      <c r="O30" s="119"/>
      <c r="P30" s="15" t="e">
        <f t="shared" si="2"/>
        <v>#DIV/0!</v>
      </c>
      <c r="Q30" s="108"/>
      <c r="R30" s="108"/>
      <c r="S30" s="108"/>
      <c r="T30" s="15" t="e">
        <f t="shared" si="3"/>
        <v>#DIV/0!</v>
      </c>
      <c r="U30" s="82"/>
      <c r="V30" s="82"/>
      <c r="W30" s="82"/>
      <c r="X30" s="82"/>
      <c r="Y30" s="15" t="e">
        <f t="shared" si="4"/>
        <v>#DIV/0!</v>
      </c>
      <c r="Z30" s="116"/>
      <c r="AA30" s="116"/>
      <c r="AB30" s="116"/>
      <c r="AC30" s="15" t="e">
        <f t="shared" si="5"/>
        <v>#DIV/0!</v>
      </c>
      <c r="AD30" s="8"/>
      <c r="AE30" s="94" t="e">
        <f t="shared" si="6"/>
        <v>#DIV/0!</v>
      </c>
      <c r="AF30" s="95" t="e">
        <f t="shared" si="7"/>
        <v>#DIV/0!</v>
      </c>
      <c r="AG30" s="95" t="e">
        <f t="shared" si="8"/>
        <v>#DIV/0!</v>
      </c>
      <c r="AH30" s="68" t="e">
        <f t="shared" si="9"/>
        <v>#DIV/0!</v>
      </c>
      <c r="AI30" s="103" t="e">
        <f t="shared" si="37"/>
        <v>#DIV/0!</v>
      </c>
      <c r="AJ30" s="105" t="e">
        <f t="shared" si="12"/>
        <v>#DIV/0!</v>
      </c>
    </row>
    <row r="31" spans="1:36" s="7" customFormat="1" ht="25.5" customHeight="1" x14ac:dyDescent="0.35">
      <c r="A31" s="26"/>
      <c r="B31" s="27"/>
      <c r="C31" s="13" t="s">
        <v>60</v>
      </c>
      <c r="D31" s="14" t="s">
        <v>56</v>
      </c>
      <c r="E31" s="119"/>
      <c r="F31" s="119"/>
      <c r="G31" s="119"/>
      <c r="H31" s="15" t="e">
        <f t="shared" si="0"/>
        <v>#DIV/0!</v>
      </c>
      <c r="I31" s="119"/>
      <c r="J31" s="119"/>
      <c r="K31" s="119"/>
      <c r="L31" s="15" t="e">
        <f t="shared" si="1"/>
        <v>#DIV/0!</v>
      </c>
      <c r="M31" s="119"/>
      <c r="N31" s="119"/>
      <c r="O31" s="119"/>
      <c r="P31" s="15" t="e">
        <f t="shared" si="2"/>
        <v>#DIV/0!</v>
      </c>
      <c r="Q31" s="108"/>
      <c r="R31" s="108"/>
      <c r="S31" s="108"/>
      <c r="T31" s="15" t="e">
        <f t="shared" si="3"/>
        <v>#DIV/0!</v>
      </c>
      <c r="U31" s="82"/>
      <c r="V31" s="82"/>
      <c r="W31" s="82"/>
      <c r="X31" s="82"/>
      <c r="Y31" s="15" t="e">
        <f t="shared" si="4"/>
        <v>#DIV/0!</v>
      </c>
      <c r="Z31" s="116"/>
      <c r="AA31" s="116"/>
      <c r="AB31" s="116"/>
      <c r="AC31" s="15" t="e">
        <f t="shared" si="5"/>
        <v>#DIV/0!</v>
      </c>
      <c r="AD31" s="8"/>
      <c r="AE31" s="94" t="e">
        <f t="shared" si="6"/>
        <v>#DIV/0!</v>
      </c>
      <c r="AF31" s="95" t="e">
        <f t="shared" si="7"/>
        <v>#DIV/0!</v>
      </c>
      <c r="AG31" s="95" t="e">
        <f t="shared" si="8"/>
        <v>#DIV/0!</v>
      </c>
      <c r="AH31" s="68" t="e">
        <f t="shared" si="9"/>
        <v>#DIV/0!</v>
      </c>
      <c r="AI31" s="103" t="e">
        <f t="shared" si="37"/>
        <v>#DIV/0!</v>
      </c>
      <c r="AJ31" s="105" t="e">
        <f t="shared" si="12"/>
        <v>#DIV/0!</v>
      </c>
    </row>
    <row r="32" spans="1:36" ht="25.5" customHeight="1" x14ac:dyDescent="0.35">
      <c r="A32" s="26"/>
      <c r="B32" s="27"/>
      <c r="C32" s="13" t="s">
        <v>61</v>
      </c>
      <c r="D32" s="14" t="s">
        <v>56</v>
      </c>
      <c r="E32" s="119"/>
      <c r="F32" s="119"/>
      <c r="G32" s="119"/>
      <c r="H32" s="15" t="e">
        <f t="shared" si="0"/>
        <v>#DIV/0!</v>
      </c>
      <c r="I32" s="119"/>
      <c r="J32" s="119"/>
      <c r="K32" s="119"/>
      <c r="L32" s="15" t="e">
        <f t="shared" si="1"/>
        <v>#DIV/0!</v>
      </c>
      <c r="M32" s="119"/>
      <c r="N32" s="119"/>
      <c r="O32" s="119"/>
      <c r="P32" s="15" t="e">
        <f t="shared" si="2"/>
        <v>#DIV/0!</v>
      </c>
      <c r="Q32" s="108"/>
      <c r="R32" s="108"/>
      <c r="S32" s="108"/>
      <c r="T32" s="15" t="e">
        <f t="shared" si="3"/>
        <v>#DIV/0!</v>
      </c>
      <c r="U32" s="82"/>
      <c r="V32" s="82"/>
      <c r="W32" s="82"/>
      <c r="X32" s="82"/>
      <c r="Y32" s="15" t="e">
        <f t="shared" si="4"/>
        <v>#DIV/0!</v>
      </c>
      <c r="Z32" s="116"/>
      <c r="AA32" s="116"/>
      <c r="AB32" s="116"/>
      <c r="AC32" s="15" t="e">
        <f t="shared" si="5"/>
        <v>#DIV/0!</v>
      </c>
      <c r="AD32" s="8"/>
      <c r="AE32" s="94" t="e">
        <f t="shared" si="6"/>
        <v>#DIV/0!</v>
      </c>
      <c r="AF32" s="95" t="e">
        <f t="shared" si="7"/>
        <v>#DIV/0!</v>
      </c>
      <c r="AG32" s="95" t="e">
        <f t="shared" si="8"/>
        <v>#DIV/0!</v>
      </c>
      <c r="AH32" s="68" t="e">
        <f t="shared" si="9"/>
        <v>#DIV/0!</v>
      </c>
      <c r="AI32" s="103" t="e">
        <f t="shared" si="37"/>
        <v>#DIV/0!</v>
      </c>
      <c r="AJ32" s="105" t="e">
        <f t="shared" si="12"/>
        <v>#DIV/0!</v>
      </c>
    </row>
    <row r="33" spans="1:36" ht="25.5" customHeight="1" x14ac:dyDescent="0.35">
      <c r="A33" s="26"/>
      <c r="B33" s="27"/>
      <c r="C33" s="13" t="s">
        <v>62</v>
      </c>
      <c r="D33" s="14" t="s">
        <v>56</v>
      </c>
      <c r="E33" s="119"/>
      <c r="F33" s="119"/>
      <c r="G33" s="119"/>
      <c r="H33" s="15" t="e">
        <f t="shared" si="0"/>
        <v>#DIV/0!</v>
      </c>
      <c r="I33" s="119"/>
      <c r="J33" s="119"/>
      <c r="K33" s="119"/>
      <c r="L33" s="15" t="e">
        <f t="shared" si="1"/>
        <v>#DIV/0!</v>
      </c>
      <c r="M33" s="119"/>
      <c r="N33" s="119"/>
      <c r="O33" s="119"/>
      <c r="P33" s="15" t="e">
        <f t="shared" si="2"/>
        <v>#DIV/0!</v>
      </c>
      <c r="Q33" s="108"/>
      <c r="R33" s="108"/>
      <c r="S33" s="108"/>
      <c r="T33" s="15" t="e">
        <f t="shared" si="3"/>
        <v>#DIV/0!</v>
      </c>
      <c r="U33" s="82"/>
      <c r="V33" s="82"/>
      <c r="W33" s="82"/>
      <c r="X33" s="82"/>
      <c r="Y33" s="15" t="e">
        <f t="shared" si="4"/>
        <v>#DIV/0!</v>
      </c>
      <c r="Z33" s="116"/>
      <c r="AA33" s="116"/>
      <c r="AB33" s="116"/>
      <c r="AC33" s="15" t="e">
        <f t="shared" si="5"/>
        <v>#DIV/0!</v>
      </c>
      <c r="AD33" s="8"/>
      <c r="AE33" s="94" t="e">
        <f t="shared" si="6"/>
        <v>#DIV/0!</v>
      </c>
      <c r="AF33" s="95" t="e">
        <f t="shared" si="7"/>
        <v>#DIV/0!</v>
      </c>
      <c r="AG33" s="95" t="e">
        <f t="shared" si="8"/>
        <v>#DIV/0!</v>
      </c>
      <c r="AH33" s="68" t="e">
        <f t="shared" si="9"/>
        <v>#DIV/0!</v>
      </c>
      <c r="AI33" s="103" t="e">
        <f t="shared" si="37"/>
        <v>#DIV/0!</v>
      </c>
      <c r="AJ33" s="105" t="e">
        <f t="shared" si="12"/>
        <v>#DIV/0!</v>
      </c>
    </row>
    <row r="34" spans="1:36" ht="25.5" customHeight="1" x14ac:dyDescent="0.35">
      <c r="A34" s="26"/>
      <c r="B34" s="27"/>
      <c r="C34" s="13" t="s">
        <v>63</v>
      </c>
      <c r="D34" s="14" t="s">
        <v>56</v>
      </c>
      <c r="E34" s="119"/>
      <c r="F34" s="119"/>
      <c r="G34" s="119"/>
      <c r="H34" s="15" t="e">
        <f t="shared" si="0"/>
        <v>#DIV/0!</v>
      </c>
      <c r="I34" s="119"/>
      <c r="J34" s="119"/>
      <c r="K34" s="119"/>
      <c r="L34" s="15" t="e">
        <f t="shared" si="1"/>
        <v>#DIV/0!</v>
      </c>
      <c r="M34" s="119"/>
      <c r="N34" s="119"/>
      <c r="O34" s="119"/>
      <c r="P34" s="15" t="e">
        <f t="shared" si="2"/>
        <v>#DIV/0!</v>
      </c>
      <c r="Q34" s="108"/>
      <c r="R34" s="108"/>
      <c r="S34" s="108"/>
      <c r="T34" s="15" t="e">
        <f t="shared" si="3"/>
        <v>#DIV/0!</v>
      </c>
      <c r="U34" s="82"/>
      <c r="V34" s="82"/>
      <c r="W34" s="82"/>
      <c r="X34" s="82"/>
      <c r="Y34" s="15" t="e">
        <f t="shared" si="4"/>
        <v>#DIV/0!</v>
      </c>
      <c r="Z34" s="116"/>
      <c r="AA34" s="116"/>
      <c r="AB34" s="116"/>
      <c r="AC34" s="15" t="e">
        <f t="shared" si="5"/>
        <v>#DIV/0!</v>
      </c>
      <c r="AD34" s="8"/>
      <c r="AE34" s="94" t="e">
        <f t="shared" si="6"/>
        <v>#DIV/0!</v>
      </c>
      <c r="AF34" s="95" t="e">
        <f t="shared" si="7"/>
        <v>#DIV/0!</v>
      </c>
      <c r="AG34" s="95" t="e">
        <f t="shared" si="8"/>
        <v>#DIV/0!</v>
      </c>
      <c r="AH34" s="68" t="e">
        <f t="shared" si="9"/>
        <v>#DIV/0!</v>
      </c>
      <c r="AI34" s="103" t="e">
        <f t="shared" si="37"/>
        <v>#DIV/0!</v>
      </c>
      <c r="AJ34" s="105" t="e">
        <f t="shared" si="12"/>
        <v>#DIV/0!</v>
      </c>
    </row>
    <row r="35" spans="1:36" s="7" customFormat="1" ht="25.5" customHeight="1" x14ac:dyDescent="0.35">
      <c r="A35" s="26"/>
      <c r="B35" s="27"/>
      <c r="C35" s="13" t="s">
        <v>64</v>
      </c>
      <c r="D35" s="14" t="s">
        <v>56</v>
      </c>
      <c r="E35" s="119"/>
      <c r="F35" s="119"/>
      <c r="G35" s="119"/>
      <c r="H35" s="15" t="e">
        <f t="shared" si="0"/>
        <v>#DIV/0!</v>
      </c>
      <c r="I35" s="119"/>
      <c r="J35" s="119"/>
      <c r="K35" s="119"/>
      <c r="L35" s="15" t="e">
        <f t="shared" si="1"/>
        <v>#DIV/0!</v>
      </c>
      <c r="M35" s="119"/>
      <c r="N35" s="119"/>
      <c r="O35" s="119"/>
      <c r="P35" s="15" t="e">
        <f t="shared" si="2"/>
        <v>#DIV/0!</v>
      </c>
      <c r="Q35" s="111"/>
      <c r="R35" s="111"/>
      <c r="S35" s="111"/>
      <c r="T35" s="15" t="e">
        <f t="shared" si="3"/>
        <v>#DIV/0!</v>
      </c>
      <c r="U35" s="111"/>
      <c r="V35" s="111"/>
      <c r="W35" s="111"/>
      <c r="X35" s="111"/>
      <c r="Y35" s="15" t="e">
        <f t="shared" ref="Y35" si="38">75+5*AVERAGE(U35:X35)</f>
        <v>#DIV/0!</v>
      </c>
      <c r="Z35" s="116"/>
      <c r="AA35" s="116"/>
      <c r="AB35" s="116"/>
      <c r="AC35" s="15" t="e">
        <f t="shared" si="5"/>
        <v>#DIV/0!</v>
      </c>
      <c r="AD35" s="8"/>
      <c r="AE35" s="94" t="e">
        <f t="shared" si="6"/>
        <v>#DIV/0!</v>
      </c>
      <c r="AF35" s="95" t="e">
        <f t="shared" si="7"/>
        <v>#DIV/0!</v>
      </c>
      <c r="AG35" s="95" t="e">
        <f t="shared" si="8"/>
        <v>#DIV/0!</v>
      </c>
      <c r="AH35" s="68" t="e">
        <f t="shared" si="9"/>
        <v>#DIV/0!</v>
      </c>
      <c r="AI35" s="103" t="e">
        <f t="shared" si="37"/>
        <v>#DIV/0!</v>
      </c>
      <c r="AJ35" s="105" t="e">
        <f t="shared" ref="AJ35" si="39">0.3*AI35</f>
        <v>#DIV/0!</v>
      </c>
    </row>
    <row r="36" spans="1:36" s="7" customFormat="1" ht="25.5" customHeight="1" x14ac:dyDescent="0.35">
      <c r="A36" s="26"/>
      <c r="B36" s="27"/>
      <c r="C36" s="13" t="s">
        <v>65</v>
      </c>
      <c r="D36" s="14" t="s">
        <v>56</v>
      </c>
      <c r="E36" s="119"/>
      <c r="F36" s="119"/>
      <c r="G36" s="119"/>
      <c r="H36" s="15" t="e">
        <f t="shared" si="0"/>
        <v>#DIV/0!</v>
      </c>
      <c r="I36" s="119"/>
      <c r="J36" s="119"/>
      <c r="K36" s="119"/>
      <c r="L36" s="15" t="e">
        <f t="shared" si="1"/>
        <v>#DIV/0!</v>
      </c>
      <c r="M36" s="119"/>
      <c r="N36" s="119"/>
      <c r="O36" s="119"/>
      <c r="P36" s="15" t="e">
        <f t="shared" si="2"/>
        <v>#DIV/0!</v>
      </c>
      <c r="Q36" s="111"/>
      <c r="R36" s="111"/>
      <c r="S36" s="111"/>
      <c r="T36" s="15" t="e">
        <f t="shared" si="3"/>
        <v>#DIV/0!</v>
      </c>
      <c r="U36" s="111"/>
      <c r="V36" s="111"/>
      <c r="W36" s="111"/>
      <c r="X36" s="111"/>
      <c r="Y36" s="15" t="e">
        <f t="shared" ref="Y36" si="40">75+5*AVERAGE(U36:X36)</f>
        <v>#DIV/0!</v>
      </c>
      <c r="Z36" s="116"/>
      <c r="AA36" s="116"/>
      <c r="AB36" s="116"/>
      <c r="AC36" s="15" t="e">
        <f t="shared" si="5"/>
        <v>#DIV/0!</v>
      </c>
      <c r="AD36" s="8"/>
      <c r="AE36" s="94" t="e">
        <f t="shared" si="6"/>
        <v>#DIV/0!</v>
      </c>
      <c r="AF36" s="95" t="e">
        <f t="shared" si="7"/>
        <v>#DIV/0!</v>
      </c>
      <c r="AG36" s="95" t="e">
        <f t="shared" si="8"/>
        <v>#DIV/0!</v>
      </c>
      <c r="AH36" s="68" t="e">
        <f t="shared" si="9"/>
        <v>#DIV/0!</v>
      </c>
      <c r="AI36" s="103" t="e">
        <f t="shared" si="37"/>
        <v>#DIV/0!</v>
      </c>
      <c r="AJ36" s="105" t="e">
        <f t="shared" ref="AJ36" si="41">0.3*AI36</f>
        <v>#DIV/0!</v>
      </c>
    </row>
    <row r="37" spans="1:36" s="91" customFormat="1" ht="25.5" customHeight="1" thickBot="1" x14ac:dyDescent="0.4">
      <c r="A37" s="84"/>
      <c r="B37" s="85"/>
      <c r="C37" s="86" t="s">
        <v>66</v>
      </c>
      <c r="D37" s="115" t="s">
        <v>56</v>
      </c>
      <c r="E37" s="121"/>
      <c r="F37" s="121"/>
      <c r="G37" s="121"/>
      <c r="H37" s="89" t="e">
        <f t="shared" si="0"/>
        <v>#DIV/0!</v>
      </c>
      <c r="I37" s="121"/>
      <c r="J37" s="121"/>
      <c r="K37" s="121"/>
      <c r="L37" s="89" t="e">
        <f t="shared" si="1"/>
        <v>#DIV/0!</v>
      </c>
      <c r="M37" s="121"/>
      <c r="N37" s="121"/>
      <c r="O37" s="121"/>
      <c r="P37" s="89" t="e">
        <f t="shared" si="2"/>
        <v>#DIV/0!</v>
      </c>
      <c r="Q37" s="110"/>
      <c r="R37" s="110"/>
      <c r="S37" s="110"/>
      <c r="T37" s="89" t="e">
        <f t="shared" si="3"/>
        <v>#DIV/0!</v>
      </c>
      <c r="U37" s="88"/>
      <c r="V37" s="88"/>
      <c r="W37" s="88"/>
      <c r="X37" s="88"/>
      <c r="Y37" s="89" t="e">
        <f t="shared" si="4"/>
        <v>#DIV/0!</v>
      </c>
      <c r="Z37" s="118"/>
      <c r="AA37" s="118"/>
      <c r="AB37" s="118"/>
      <c r="AC37" s="89" t="e">
        <f t="shared" si="5"/>
        <v>#DIV/0!</v>
      </c>
      <c r="AD37" s="85"/>
      <c r="AE37" s="99" t="e">
        <f t="shared" si="6"/>
        <v>#DIV/0!</v>
      </c>
      <c r="AF37" s="100" t="e">
        <f t="shared" si="7"/>
        <v>#DIV/0!</v>
      </c>
      <c r="AG37" s="100" t="e">
        <f t="shared" si="8"/>
        <v>#DIV/0!</v>
      </c>
      <c r="AH37" s="90" t="e">
        <f t="shared" si="9"/>
        <v>#DIV/0!</v>
      </c>
      <c r="AI37" s="103" t="e">
        <f t="shared" si="37"/>
        <v>#DIV/0!</v>
      </c>
      <c r="AJ37" s="105" t="e">
        <f t="shared" si="12"/>
        <v>#DIV/0!</v>
      </c>
    </row>
    <row r="38" spans="1:36" ht="25.5" customHeight="1" x14ac:dyDescent="0.35">
      <c r="A38" s="26"/>
      <c r="B38" s="27"/>
      <c r="C38" s="13" t="s">
        <v>68</v>
      </c>
      <c r="D38" s="14" t="s">
        <v>67</v>
      </c>
      <c r="E38" s="119"/>
      <c r="F38" s="119"/>
      <c r="G38" s="119"/>
      <c r="H38" s="15" t="e">
        <f t="shared" si="0"/>
        <v>#DIV/0!</v>
      </c>
      <c r="I38" s="119"/>
      <c r="J38" s="119"/>
      <c r="K38" s="119"/>
      <c r="L38" s="15" t="e">
        <f t="shared" si="1"/>
        <v>#DIV/0!</v>
      </c>
      <c r="M38" s="82"/>
      <c r="N38" s="82"/>
      <c r="O38" s="82"/>
      <c r="P38" s="15" t="e">
        <f t="shared" si="2"/>
        <v>#DIV/0!</v>
      </c>
      <c r="Q38" s="111"/>
      <c r="R38" s="111"/>
      <c r="S38" s="111"/>
      <c r="T38" s="15" t="e">
        <f t="shared" si="3"/>
        <v>#DIV/0!</v>
      </c>
      <c r="U38" s="82"/>
      <c r="V38" s="82"/>
      <c r="W38" s="82"/>
      <c r="X38" s="82"/>
      <c r="Y38" s="15" t="e">
        <f t="shared" si="4"/>
        <v>#DIV/0!</v>
      </c>
      <c r="Z38" s="116"/>
      <c r="AA38" s="116"/>
      <c r="AB38" s="116"/>
      <c r="AC38" s="15" t="e">
        <f t="shared" si="5"/>
        <v>#DIV/0!</v>
      </c>
      <c r="AD38" s="8"/>
      <c r="AE38" s="96" t="e">
        <f t="shared" si="6"/>
        <v>#DIV/0!</v>
      </c>
      <c r="AF38" s="97" t="e">
        <f t="shared" si="7"/>
        <v>#DIV/0!</v>
      </c>
      <c r="AG38" s="97" t="e">
        <f t="shared" si="8"/>
        <v>#DIV/0!</v>
      </c>
      <c r="AH38" s="68" t="e">
        <f t="shared" si="9"/>
        <v>#DIV/0!</v>
      </c>
      <c r="AI38" s="103" t="e">
        <f t="shared" ref="AI38:AI46" si="42">0.35*T38+0.15*H38+0.15*L38+0.15*P38+0.2*AC38</f>
        <v>#DIV/0!</v>
      </c>
      <c r="AJ38" s="105" t="e">
        <f t="shared" si="12"/>
        <v>#DIV/0!</v>
      </c>
    </row>
    <row r="39" spans="1:36" s="7" customFormat="1" ht="25.5" customHeight="1" x14ac:dyDescent="0.35">
      <c r="A39" s="26"/>
      <c r="B39" s="27"/>
      <c r="C39" s="13" t="s">
        <v>69</v>
      </c>
      <c r="D39" s="14" t="s">
        <v>67</v>
      </c>
      <c r="E39" s="119"/>
      <c r="F39" s="119"/>
      <c r="G39" s="119"/>
      <c r="H39" s="15" t="e">
        <f t="shared" si="0"/>
        <v>#DIV/0!</v>
      </c>
      <c r="I39" s="119"/>
      <c r="J39" s="119"/>
      <c r="K39" s="119"/>
      <c r="L39" s="15" t="e">
        <f t="shared" si="1"/>
        <v>#DIV/0!</v>
      </c>
      <c r="M39" s="82"/>
      <c r="N39" s="82"/>
      <c r="O39" s="82"/>
      <c r="P39" s="15" t="e">
        <f t="shared" si="2"/>
        <v>#DIV/0!</v>
      </c>
      <c r="Q39" s="111"/>
      <c r="R39" s="111"/>
      <c r="S39" s="111"/>
      <c r="T39" s="15" t="e">
        <f t="shared" si="3"/>
        <v>#DIV/0!</v>
      </c>
      <c r="U39" s="82"/>
      <c r="V39" s="82"/>
      <c r="W39" s="82"/>
      <c r="X39" s="82"/>
      <c r="Y39" s="15" t="e">
        <f t="shared" si="4"/>
        <v>#DIV/0!</v>
      </c>
      <c r="Z39" s="116"/>
      <c r="AA39" s="116"/>
      <c r="AB39" s="116"/>
      <c r="AC39" s="15" t="e">
        <f t="shared" si="5"/>
        <v>#DIV/0!</v>
      </c>
      <c r="AD39" s="8"/>
      <c r="AE39" s="94" t="e">
        <f t="shared" si="6"/>
        <v>#DIV/0!</v>
      </c>
      <c r="AF39" s="95" t="e">
        <f t="shared" si="7"/>
        <v>#DIV/0!</v>
      </c>
      <c r="AG39" s="95" t="e">
        <f t="shared" si="8"/>
        <v>#DIV/0!</v>
      </c>
      <c r="AH39" s="68" t="e">
        <f t="shared" si="9"/>
        <v>#DIV/0!</v>
      </c>
      <c r="AI39" s="103" t="e">
        <f t="shared" si="42"/>
        <v>#DIV/0!</v>
      </c>
      <c r="AJ39" s="105" t="e">
        <f t="shared" si="12"/>
        <v>#DIV/0!</v>
      </c>
    </row>
    <row r="40" spans="1:36" s="7" customFormat="1" ht="25.5" customHeight="1" x14ac:dyDescent="0.35">
      <c r="A40" s="26"/>
      <c r="B40" s="27"/>
      <c r="C40" s="13" t="s">
        <v>70</v>
      </c>
      <c r="D40" s="14" t="s">
        <v>67</v>
      </c>
      <c r="E40" s="119"/>
      <c r="F40" s="119"/>
      <c r="G40" s="119"/>
      <c r="H40" s="15" t="e">
        <f t="shared" si="0"/>
        <v>#DIV/0!</v>
      </c>
      <c r="I40" s="119"/>
      <c r="J40" s="119"/>
      <c r="K40" s="119"/>
      <c r="L40" s="15" t="e">
        <f t="shared" si="1"/>
        <v>#DIV/0!</v>
      </c>
      <c r="M40" s="82"/>
      <c r="N40" s="82"/>
      <c r="O40" s="82"/>
      <c r="P40" s="15" t="e">
        <f t="shared" si="2"/>
        <v>#DIV/0!</v>
      </c>
      <c r="Q40" s="111"/>
      <c r="R40" s="111"/>
      <c r="S40" s="111"/>
      <c r="T40" s="15" t="e">
        <f t="shared" si="3"/>
        <v>#DIV/0!</v>
      </c>
      <c r="U40" s="82"/>
      <c r="V40" s="82"/>
      <c r="W40" s="82"/>
      <c r="X40" s="82"/>
      <c r="Y40" s="15" t="e">
        <f t="shared" si="4"/>
        <v>#DIV/0!</v>
      </c>
      <c r="Z40" s="116"/>
      <c r="AA40" s="116"/>
      <c r="AB40" s="116"/>
      <c r="AC40" s="15" t="e">
        <f t="shared" si="5"/>
        <v>#DIV/0!</v>
      </c>
      <c r="AD40" s="8"/>
      <c r="AE40" s="94" t="e">
        <f t="shared" si="6"/>
        <v>#DIV/0!</v>
      </c>
      <c r="AF40" s="95" t="e">
        <f t="shared" si="7"/>
        <v>#DIV/0!</v>
      </c>
      <c r="AG40" s="95" t="e">
        <f t="shared" si="8"/>
        <v>#DIV/0!</v>
      </c>
      <c r="AH40" s="68" t="e">
        <f t="shared" si="9"/>
        <v>#DIV/0!</v>
      </c>
      <c r="AI40" s="103" t="e">
        <f t="shared" si="42"/>
        <v>#DIV/0!</v>
      </c>
      <c r="AJ40" s="105" t="e">
        <f t="shared" si="12"/>
        <v>#DIV/0!</v>
      </c>
    </row>
    <row r="41" spans="1:36" s="7" customFormat="1" ht="25.5" customHeight="1" x14ac:dyDescent="0.35">
      <c r="A41" s="26"/>
      <c r="B41" s="27"/>
      <c r="C41" s="13" t="s">
        <v>71</v>
      </c>
      <c r="D41" s="14" t="s">
        <v>67</v>
      </c>
      <c r="E41" s="119"/>
      <c r="F41" s="119"/>
      <c r="G41" s="119"/>
      <c r="H41" s="15" t="e">
        <f t="shared" si="0"/>
        <v>#DIV/0!</v>
      </c>
      <c r="I41" s="119"/>
      <c r="J41" s="119"/>
      <c r="K41" s="119"/>
      <c r="L41" s="15" t="e">
        <f t="shared" si="1"/>
        <v>#DIV/0!</v>
      </c>
      <c r="M41" s="82"/>
      <c r="N41" s="82"/>
      <c r="O41" s="82"/>
      <c r="P41" s="15" t="e">
        <f t="shared" si="2"/>
        <v>#DIV/0!</v>
      </c>
      <c r="Q41" s="111"/>
      <c r="R41" s="111"/>
      <c r="S41" s="111"/>
      <c r="T41" s="15" t="e">
        <f t="shared" si="3"/>
        <v>#DIV/0!</v>
      </c>
      <c r="U41" s="82"/>
      <c r="V41" s="82"/>
      <c r="W41" s="82"/>
      <c r="X41" s="82"/>
      <c r="Y41" s="15" t="e">
        <f t="shared" si="4"/>
        <v>#DIV/0!</v>
      </c>
      <c r="Z41" s="116"/>
      <c r="AA41" s="116"/>
      <c r="AB41" s="116"/>
      <c r="AC41" s="15" t="e">
        <f t="shared" si="5"/>
        <v>#DIV/0!</v>
      </c>
      <c r="AD41" s="8"/>
      <c r="AE41" s="94" t="e">
        <f t="shared" si="6"/>
        <v>#DIV/0!</v>
      </c>
      <c r="AF41" s="95" t="e">
        <f t="shared" si="7"/>
        <v>#DIV/0!</v>
      </c>
      <c r="AG41" s="95" t="e">
        <f t="shared" si="8"/>
        <v>#DIV/0!</v>
      </c>
      <c r="AH41" s="68" t="e">
        <f t="shared" si="9"/>
        <v>#DIV/0!</v>
      </c>
      <c r="AI41" s="103" t="e">
        <f t="shared" si="42"/>
        <v>#DIV/0!</v>
      </c>
      <c r="AJ41" s="105" t="e">
        <f t="shared" si="12"/>
        <v>#DIV/0!</v>
      </c>
    </row>
    <row r="42" spans="1:36" s="7" customFormat="1" ht="25.5" customHeight="1" x14ac:dyDescent="0.35">
      <c r="A42" s="26"/>
      <c r="B42" s="27"/>
      <c r="C42" s="13" t="s">
        <v>35</v>
      </c>
      <c r="D42" s="14" t="s">
        <v>67</v>
      </c>
      <c r="E42" s="119"/>
      <c r="F42" s="119"/>
      <c r="G42" s="119"/>
      <c r="H42" s="15" t="e">
        <f t="shared" si="0"/>
        <v>#DIV/0!</v>
      </c>
      <c r="I42" s="119"/>
      <c r="J42" s="119"/>
      <c r="K42" s="119"/>
      <c r="L42" s="15" t="e">
        <f t="shared" si="1"/>
        <v>#DIV/0!</v>
      </c>
      <c r="M42" s="82"/>
      <c r="N42" s="82"/>
      <c r="O42" s="82"/>
      <c r="P42" s="15" t="e">
        <f t="shared" si="2"/>
        <v>#DIV/0!</v>
      </c>
      <c r="Q42" s="111"/>
      <c r="R42" s="111"/>
      <c r="S42" s="111"/>
      <c r="T42" s="15" t="e">
        <f t="shared" si="3"/>
        <v>#DIV/0!</v>
      </c>
      <c r="U42" s="82"/>
      <c r="V42" s="82"/>
      <c r="W42" s="82"/>
      <c r="X42" s="82"/>
      <c r="Y42" s="15" t="e">
        <f t="shared" si="4"/>
        <v>#DIV/0!</v>
      </c>
      <c r="Z42" s="116"/>
      <c r="AA42" s="116"/>
      <c r="AB42" s="116"/>
      <c r="AC42" s="15" t="e">
        <f t="shared" si="5"/>
        <v>#DIV/0!</v>
      </c>
      <c r="AD42" s="8"/>
      <c r="AE42" s="94" t="e">
        <f t="shared" si="6"/>
        <v>#DIV/0!</v>
      </c>
      <c r="AF42" s="95" t="e">
        <f t="shared" si="7"/>
        <v>#DIV/0!</v>
      </c>
      <c r="AG42" s="95" t="e">
        <f t="shared" si="8"/>
        <v>#DIV/0!</v>
      </c>
      <c r="AH42" s="68" t="e">
        <f t="shared" si="9"/>
        <v>#DIV/0!</v>
      </c>
      <c r="AI42" s="103" t="e">
        <f t="shared" si="42"/>
        <v>#DIV/0!</v>
      </c>
      <c r="AJ42" s="105" t="e">
        <f t="shared" si="12"/>
        <v>#DIV/0!</v>
      </c>
    </row>
    <row r="43" spans="1:36" s="7" customFormat="1" ht="25.5" customHeight="1" x14ac:dyDescent="0.35">
      <c r="A43" s="26"/>
      <c r="B43" s="27"/>
      <c r="C43" s="13" t="s">
        <v>72</v>
      </c>
      <c r="D43" s="14" t="s">
        <v>67</v>
      </c>
      <c r="E43" s="119"/>
      <c r="F43" s="119"/>
      <c r="G43" s="119"/>
      <c r="H43" s="15" t="e">
        <f t="shared" si="0"/>
        <v>#DIV/0!</v>
      </c>
      <c r="I43" s="119"/>
      <c r="J43" s="119"/>
      <c r="K43" s="119"/>
      <c r="L43" s="15" t="e">
        <f t="shared" si="1"/>
        <v>#DIV/0!</v>
      </c>
      <c r="M43" s="82"/>
      <c r="N43" s="82"/>
      <c r="O43" s="82"/>
      <c r="P43" s="15" t="e">
        <f t="shared" si="2"/>
        <v>#DIV/0!</v>
      </c>
      <c r="Q43" s="111"/>
      <c r="R43" s="111"/>
      <c r="S43" s="111"/>
      <c r="T43" s="15" t="e">
        <f t="shared" si="3"/>
        <v>#DIV/0!</v>
      </c>
      <c r="U43" s="82"/>
      <c r="V43" s="82"/>
      <c r="W43" s="82"/>
      <c r="X43" s="82"/>
      <c r="Y43" s="15" t="e">
        <f t="shared" si="4"/>
        <v>#DIV/0!</v>
      </c>
      <c r="Z43" s="116"/>
      <c r="AA43" s="116"/>
      <c r="AB43" s="116"/>
      <c r="AC43" s="15" t="e">
        <f t="shared" si="5"/>
        <v>#DIV/0!</v>
      </c>
      <c r="AD43" s="8"/>
      <c r="AE43" s="94" t="e">
        <f t="shared" si="6"/>
        <v>#DIV/0!</v>
      </c>
      <c r="AF43" s="95" t="e">
        <f t="shared" si="7"/>
        <v>#DIV/0!</v>
      </c>
      <c r="AG43" s="95" t="e">
        <f t="shared" si="8"/>
        <v>#DIV/0!</v>
      </c>
      <c r="AH43" s="68" t="e">
        <f t="shared" si="9"/>
        <v>#DIV/0!</v>
      </c>
      <c r="AI43" s="103" t="e">
        <f t="shared" si="42"/>
        <v>#DIV/0!</v>
      </c>
      <c r="AJ43" s="105" t="e">
        <f t="shared" si="12"/>
        <v>#DIV/0!</v>
      </c>
    </row>
    <row r="44" spans="1:36" s="7" customFormat="1" ht="25.5" customHeight="1" x14ac:dyDescent="0.35">
      <c r="A44" s="26"/>
      <c r="B44" s="27"/>
      <c r="C44" s="13" t="s">
        <v>73</v>
      </c>
      <c r="D44" s="14" t="s">
        <v>67</v>
      </c>
      <c r="E44" s="119"/>
      <c r="F44" s="119"/>
      <c r="G44" s="119"/>
      <c r="H44" s="15" t="e">
        <f t="shared" si="0"/>
        <v>#DIV/0!</v>
      </c>
      <c r="I44" s="119"/>
      <c r="J44" s="119"/>
      <c r="K44" s="119"/>
      <c r="L44" s="15" t="e">
        <f t="shared" si="1"/>
        <v>#DIV/0!</v>
      </c>
      <c r="M44" s="82"/>
      <c r="N44" s="82"/>
      <c r="O44" s="82"/>
      <c r="P44" s="15" t="e">
        <f t="shared" si="2"/>
        <v>#DIV/0!</v>
      </c>
      <c r="Q44" s="111"/>
      <c r="R44" s="111"/>
      <c r="S44" s="111"/>
      <c r="T44" s="15" t="e">
        <f t="shared" si="3"/>
        <v>#DIV/0!</v>
      </c>
      <c r="U44" s="82"/>
      <c r="V44" s="82"/>
      <c r="W44" s="82"/>
      <c r="X44" s="82"/>
      <c r="Y44" s="15" t="e">
        <f t="shared" si="4"/>
        <v>#DIV/0!</v>
      </c>
      <c r="Z44" s="116"/>
      <c r="AA44" s="116"/>
      <c r="AB44" s="116"/>
      <c r="AC44" s="15" t="e">
        <f t="shared" si="5"/>
        <v>#DIV/0!</v>
      </c>
      <c r="AD44" s="8"/>
      <c r="AE44" s="94" t="e">
        <f t="shared" si="6"/>
        <v>#DIV/0!</v>
      </c>
      <c r="AF44" s="95" t="e">
        <f t="shared" si="7"/>
        <v>#DIV/0!</v>
      </c>
      <c r="AG44" s="95" t="e">
        <f t="shared" si="8"/>
        <v>#DIV/0!</v>
      </c>
      <c r="AH44" s="68" t="e">
        <f t="shared" si="9"/>
        <v>#DIV/0!</v>
      </c>
      <c r="AI44" s="103" t="e">
        <f t="shared" si="42"/>
        <v>#DIV/0!</v>
      </c>
      <c r="AJ44" s="105" t="e">
        <f t="shared" si="12"/>
        <v>#DIV/0!</v>
      </c>
    </row>
    <row r="45" spans="1:36" ht="25.5" customHeight="1" x14ac:dyDescent="0.35">
      <c r="A45" s="26"/>
      <c r="B45" s="27"/>
      <c r="C45" s="13" t="s">
        <v>74</v>
      </c>
      <c r="D45" s="14" t="s">
        <v>67</v>
      </c>
      <c r="E45" s="119"/>
      <c r="F45" s="119"/>
      <c r="G45" s="119"/>
      <c r="H45" s="15" t="e">
        <f t="shared" si="0"/>
        <v>#DIV/0!</v>
      </c>
      <c r="I45" s="119"/>
      <c r="J45" s="119"/>
      <c r="K45" s="119"/>
      <c r="L45" s="15" t="e">
        <f t="shared" si="1"/>
        <v>#DIV/0!</v>
      </c>
      <c r="M45" s="82"/>
      <c r="N45" s="82"/>
      <c r="O45" s="82"/>
      <c r="P45" s="15" t="e">
        <f t="shared" si="2"/>
        <v>#DIV/0!</v>
      </c>
      <c r="Q45" s="111"/>
      <c r="R45" s="111"/>
      <c r="S45" s="111"/>
      <c r="T45" s="15" t="e">
        <f t="shared" si="3"/>
        <v>#DIV/0!</v>
      </c>
      <c r="U45" s="82"/>
      <c r="V45" s="82"/>
      <c r="W45" s="82"/>
      <c r="X45" s="82"/>
      <c r="Y45" s="15" t="e">
        <f t="shared" si="4"/>
        <v>#DIV/0!</v>
      </c>
      <c r="Z45" s="116"/>
      <c r="AA45" s="116"/>
      <c r="AB45" s="116"/>
      <c r="AC45" s="15" t="e">
        <f t="shared" si="5"/>
        <v>#DIV/0!</v>
      </c>
      <c r="AD45" s="8"/>
      <c r="AE45" s="94" t="e">
        <f t="shared" si="6"/>
        <v>#DIV/0!</v>
      </c>
      <c r="AF45" s="95" t="e">
        <f t="shared" si="7"/>
        <v>#DIV/0!</v>
      </c>
      <c r="AG45" s="95" t="e">
        <f t="shared" si="8"/>
        <v>#DIV/0!</v>
      </c>
      <c r="AH45" s="68" t="e">
        <f t="shared" si="9"/>
        <v>#DIV/0!</v>
      </c>
      <c r="AI45" s="103" t="e">
        <f t="shared" si="42"/>
        <v>#DIV/0!</v>
      </c>
      <c r="AJ45" s="105" t="e">
        <f t="shared" si="12"/>
        <v>#DIV/0!</v>
      </c>
    </row>
    <row r="46" spans="1:36" ht="25.5" customHeight="1" x14ac:dyDescent="0.35">
      <c r="A46" s="26"/>
      <c r="B46" s="27"/>
      <c r="C46" s="13" t="s">
        <v>75</v>
      </c>
      <c r="D46" s="14" t="s">
        <v>67</v>
      </c>
      <c r="E46" s="119"/>
      <c r="F46" s="119"/>
      <c r="G46" s="119"/>
      <c r="H46" s="15" t="e">
        <f t="shared" si="0"/>
        <v>#DIV/0!</v>
      </c>
      <c r="I46" s="119"/>
      <c r="J46" s="119"/>
      <c r="K46" s="119"/>
      <c r="L46" s="15" t="e">
        <f t="shared" si="1"/>
        <v>#DIV/0!</v>
      </c>
      <c r="M46" s="82"/>
      <c r="N46" s="82"/>
      <c r="O46" s="82"/>
      <c r="P46" s="15" t="e">
        <f t="shared" si="2"/>
        <v>#DIV/0!</v>
      </c>
      <c r="Q46" s="111"/>
      <c r="R46" s="111"/>
      <c r="S46" s="111"/>
      <c r="T46" s="15" t="e">
        <f t="shared" si="3"/>
        <v>#DIV/0!</v>
      </c>
      <c r="U46" s="82"/>
      <c r="V46" s="82"/>
      <c r="W46" s="82"/>
      <c r="X46" s="82"/>
      <c r="Y46" s="15" t="e">
        <f t="shared" si="4"/>
        <v>#DIV/0!</v>
      </c>
      <c r="Z46" s="116"/>
      <c r="AA46" s="116"/>
      <c r="AB46" s="116"/>
      <c r="AC46" s="15" t="e">
        <f t="shared" si="5"/>
        <v>#DIV/0!</v>
      </c>
      <c r="AD46" s="8"/>
      <c r="AE46" s="94" t="e">
        <f t="shared" si="6"/>
        <v>#DIV/0!</v>
      </c>
      <c r="AF46" s="95" t="e">
        <f t="shared" si="7"/>
        <v>#DIV/0!</v>
      </c>
      <c r="AG46" s="95" t="e">
        <f t="shared" si="8"/>
        <v>#DIV/0!</v>
      </c>
      <c r="AH46" s="68" t="e">
        <f t="shared" si="9"/>
        <v>#DIV/0!</v>
      </c>
      <c r="AI46" s="103" t="e">
        <f t="shared" si="42"/>
        <v>#DIV/0!</v>
      </c>
      <c r="AJ46" s="105" t="e">
        <f t="shared" si="12"/>
        <v>#DIV/0!</v>
      </c>
    </row>
    <row r="47" spans="1:36" s="91" customFormat="1" ht="25.5" customHeight="1" thickBot="1" x14ac:dyDescent="0.4">
      <c r="A47" s="84"/>
      <c r="B47" s="85"/>
      <c r="C47" s="86" t="s">
        <v>76</v>
      </c>
      <c r="D47" s="87" t="s">
        <v>67</v>
      </c>
      <c r="E47" s="121"/>
      <c r="F47" s="121"/>
      <c r="G47" s="121"/>
      <c r="H47" s="89" t="e">
        <f t="shared" ref="H47" si="43">75+5*AVERAGE(E47:G47)</f>
        <v>#DIV/0!</v>
      </c>
      <c r="I47" s="121"/>
      <c r="J47" s="121"/>
      <c r="K47" s="121"/>
      <c r="L47" s="89" t="e">
        <f t="shared" ref="L47" si="44">75+5*AVERAGE(I47:K47)</f>
        <v>#DIV/0!</v>
      </c>
      <c r="M47" s="121"/>
      <c r="N47" s="121"/>
      <c r="O47" s="121"/>
      <c r="P47" s="89" t="e">
        <f t="shared" ref="P47" si="45">75+5*AVERAGE(M47:O47)</f>
        <v>#DIV/0!</v>
      </c>
      <c r="Q47" s="121"/>
      <c r="R47" s="121"/>
      <c r="S47" s="121"/>
      <c r="T47" s="89" t="e">
        <f t="shared" ref="T47" si="46">75+5*AVERAGE(Q47:S47)</f>
        <v>#DIV/0!</v>
      </c>
      <c r="U47" s="121"/>
      <c r="V47" s="121"/>
      <c r="W47" s="121"/>
      <c r="X47" s="121"/>
      <c r="Y47" s="89" t="e">
        <f t="shared" ref="Y47" si="47">75+5*AVERAGE(U47:X47)</f>
        <v>#DIV/0!</v>
      </c>
      <c r="Z47" s="121"/>
      <c r="AA47" s="121"/>
      <c r="AB47" s="121"/>
      <c r="AC47" s="89" t="e">
        <f t="shared" ref="AC47" si="48">75+5*AVERAGE(Z47:AB47)</f>
        <v>#DIV/0!</v>
      </c>
      <c r="AD47" s="85"/>
      <c r="AE47" s="99" t="e">
        <f t="shared" ref="AE47" si="49">AVERAGE(I47,M47,Q47,Z47)</f>
        <v>#DIV/0!</v>
      </c>
      <c r="AF47" s="100" t="e">
        <f t="shared" ref="AF47" si="50">AVERAGE(J47,N47,R47,AA47)</f>
        <v>#DIV/0!</v>
      </c>
      <c r="AG47" s="100" t="e">
        <f t="shared" ref="AG47" si="51">AVERAGE(K47,O47,S47,AB47)</f>
        <v>#DIV/0!</v>
      </c>
      <c r="AH47" s="98" t="e">
        <f t="shared" ref="AH47" si="52">75+5*AVERAGE(AE47:AG47)</f>
        <v>#DIV/0!</v>
      </c>
      <c r="AI47" s="148" t="e">
        <f t="shared" ref="AI47" si="53">0.35*T47+0.15*H47+0.15*L47+0.15*P47+0.2*AC47</f>
        <v>#DIV/0!</v>
      </c>
      <c r="AJ47" s="136" t="e">
        <f t="shared" ref="AJ47" si="54">0.3*AI47</f>
        <v>#DIV/0!</v>
      </c>
    </row>
    <row r="48" spans="1:36" ht="25.5" hidden="1" customHeight="1" x14ac:dyDescent="0.35">
      <c r="A48" s="29"/>
      <c r="B48" s="30"/>
      <c r="C48" s="16"/>
      <c r="D48" s="17" t="s">
        <v>25</v>
      </c>
      <c r="E48" s="18"/>
      <c r="F48" s="19"/>
      <c r="G48" s="19"/>
      <c r="H48" s="21" t="e">
        <f t="shared" si="0"/>
        <v>#DIV/0!</v>
      </c>
      <c r="I48" s="18"/>
      <c r="J48" s="19"/>
      <c r="K48" s="19"/>
      <c r="L48" s="21" t="e">
        <f t="shared" si="1"/>
        <v>#DIV/0!</v>
      </c>
      <c r="M48" s="18"/>
      <c r="N48" s="19"/>
      <c r="O48" s="19"/>
      <c r="P48" s="21" t="e">
        <f t="shared" si="2"/>
        <v>#DIV/0!</v>
      </c>
      <c r="Q48" s="18"/>
      <c r="R48" s="19"/>
      <c r="S48" s="19"/>
      <c r="T48" s="21" t="e">
        <f t="shared" si="3"/>
        <v>#DIV/0!</v>
      </c>
      <c r="U48" s="18"/>
      <c r="V48" s="19"/>
      <c r="W48" s="19"/>
      <c r="X48" s="20"/>
      <c r="Y48" s="21" t="e">
        <f t="shared" si="4"/>
        <v>#DIV/0!</v>
      </c>
      <c r="Z48" s="18"/>
      <c r="AA48" s="19"/>
      <c r="AB48" s="19"/>
      <c r="AC48" s="21" t="e">
        <f t="shared" si="5"/>
        <v>#DIV/0!</v>
      </c>
      <c r="AD48" s="8"/>
      <c r="AE48" s="72" t="e">
        <f>מידע!$H$11*Q48+מידע!$H$12*AVERAGE(I48,M48,E48,U48)+מידע!$H$13*'גיליון הערכה פרטני'!Z48</f>
        <v>#DIV/0!</v>
      </c>
      <c r="AF48" s="73" t="e">
        <f>מידע!$H$11*R48+מידע!$H$12*AVERAGE(J48,N48,F48,V48)+מידע!$H$13*'גיליון הערכה פרטני'!AA48</f>
        <v>#DIV/0!</v>
      </c>
      <c r="AG48" s="73" t="e">
        <f>מידע!$H$11*S48+מידע!$H$12*AVERAGE(K48,O48,G48,W48)+מידע!$H$13*'גיליון הערכה פרטני'!AB48</f>
        <v>#DIV/0!</v>
      </c>
      <c r="AH48" s="69" t="e">
        <f t="shared" si="9"/>
        <v>#DIV/0!</v>
      </c>
    </row>
    <row r="49" spans="3:35" s="4" customFormat="1" ht="15.5" x14ac:dyDescent="0.35">
      <c r="C49" s="92" t="s">
        <v>9</v>
      </c>
      <c r="D49" s="22"/>
      <c r="E49" s="23" t="e">
        <f>75+5*AVERAGE(E6:E48)</f>
        <v>#DIV/0!</v>
      </c>
      <c r="F49" s="23" t="e">
        <f>75+5*AVERAGE(F6:F48)</f>
        <v>#DIV/0!</v>
      </c>
      <c r="G49" s="23" t="e">
        <f>75+5*AVERAGE(G6:G48)</f>
        <v>#DIV/0!</v>
      </c>
      <c r="H49" s="23" t="e">
        <f>AVERAGE(H6:H47)</f>
        <v>#DIV/0!</v>
      </c>
      <c r="I49" s="23" t="e">
        <f>75+5*AVERAGE(I6:I47)</f>
        <v>#DIV/0!</v>
      </c>
      <c r="J49" s="93" t="e">
        <f>75+5*AVERAGE(J6:J47)</f>
        <v>#DIV/0!</v>
      </c>
      <c r="K49" s="93" t="e">
        <f>75+5*AVERAGE(K6:K47)</f>
        <v>#DIV/0!</v>
      </c>
      <c r="L49" s="93" t="e">
        <f>AVERAGE(L6:L47)</f>
        <v>#DIV/0!</v>
      </c>
      <c r="M49" s="93" t="e">
        <f>75+5*AVERAGE(M6:M47)</f>
        <v>#DIV/0!</v>
      </c>
      <c r="N49" s="93" t="e">
        <f>75+5*AVERAGE(N6:N47)</f>
        <v>#DIV/0!</v>
      </c>
      <c r="O49" s="93" t="e">
        <f>75+5*AVERAGE(O6:O47)</f>
        <v>#DIV/0!</v>
      </c>
      <c r="P49" s="93" t="e">
        <f>AVERAGE(P6:P47)</f>
        <v>#DIV/0!</v>
      </c>
      <c r="Q49" s="93" t="e">
        <f>75+5*AVERAGE(Q6:Q47)</f>
        <v>#DIV/0!</v>
      </c>
      <c r="R49" s="93" t="e">
        <f>75+5*AVERAGE(R6:R47)</f>
        <v>#DIV/0!</v>
      </c>
      <c r="S49" s="93" t="e">
        <f>75+5*AVERAGE(S6:S47)</f>
        <v>#DIV/0!</v>
      </c>
      <c r="T49" s="93" t="e">
        <f>AVERAGE(T6:T47)</f>
        <v>#DIV/0!</v>
      </c>
      <c r="U49" s="93" t="e">
        <f>75+5*AVERAGE(U6:U47)</f>
        <v>#DIV/0!</v>
      </c>
      <c r="V49" s="93" t="e">
        <f>75+5*AVERAGE(V6:V47)</f>
        <v>#DIV/0!</v>
      </c>
      <c r="W49" s="93" t="e">
        <f>75+5*AVERAGE(W6:W47)</f>
        <v>#DIV/0!</v>
      </c>
      <c r="X49" s="93" t="e">
        <f>75+5*AVERAGE(X6:X47)</f>
        <v>#DIV/0!</v>
      </c>
      <c r="Y49" s="93" t="e">
        <f>75+5*AVERAGE(Y6:Y47)</f>
        <v>#DIV/0!</v>
      </c>
      <c r="Z49" s="93" t="e">
        <f>75+5*AVERAGE(Z6:Z47)</f>
        <v>#DIV/0!</v>
      </c>
      <c r="AA49" s="93" t="e">
        <f>75+5*AVERAGE(AA6:AA47)</f>
        <v>#DIV/0!</v>
      </c>
      <c r="AB49" s="93" t="e">
        <f>75+5*AVERAGE(AB6:AB47)</f>
        <v>#DIV/0!</v>
      </c>
      <c r="AC49" s="93" t="e">
        <f>AVERAGE(AC6:AC47)</f>
        <v>#DIV/0!</v>
      </c>
      <c r="AD49" s="93" t="e">
        <f>75+5*AVERAGE(AD6:AD47)</f>
        <v>#DIV/0!</v>
      </c>
      <c r="AE49" s="93" t="e">
        <f>75+5*AVERAGE(AE6:AE47)</f>
        <v>#DIV/0!</v>
      </c>
      <c r="AF49" s="93" t="e">
        <f>75+5*AVERAGE(AF6:AF47)</f>
        <v>#DIV/0!</v>
      </c>
      <c r="AG49" s="93" t="e">
        <f>75+5*AVERAGE(AG6:AG47)</f>
        <v>#DIV/0!</v>
      </c>
      <c r="AH49" s="93" t="e">
        <f>AVERAGE(AH6:AH47)</f>
        <v>#DIV/0!</v>
      </c>
      <c r="AI49" s="93" t="e">
        <f>AVERAGE(AI6:AI47)</f>
        <v>#DIV/0!</v>
      </c>
    </row>
    <row r="50" spans="3:35" s="4" customFormat="1" x14ac:dyDescent="0.3">
      <c r="D50" s="5"/>
      <c r="Q50" s="8"/>
      <c r="R50" s="8"/>
      <c r="S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3:35" s="4" customFormat="1" x14ac:dyDescent="0.3">
      <c r="D51" s="5"/>
      <c r="H51" s="45"/>
      <c r="L51" s="45"/>
      <c r="P51" s="45"/>
      <c r="T51" s="45"/>
      <c r="U51" s="8"/>
      <c r="V51" s="8"/>
      <c r="W51" s="8"/>
      <c r="X51" s="8"/>
      <c r="Y51" s="45"/>
      <c r="Z51" s="8"/>
      <c r="AA51" s="8"/>
      <c r="AB51" s="8"/>
      <c r="AC51" s="45"/>
      <c r="AD51" s="8"/>
      <c r="AH51" s="45" t="e">
        <f>MIN(AH6:AH48)</f>
        <v>#DIV/0!</v>
      </c>
    </row>
    <row r="52" spans="3:35" s="4" customFormat="1" x14ac:dyDescent="0.3">
      <c r="D52" s="5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3:35" s="4" customFormat="1" x14ac:dyDescent="0.3">
      <c r="D53" s="5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3:35" s="4" customFormat="1" x14ac:dyDescent="0.3">
      <c r="D54" s="5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3:35" s="4" customFormat="1" x14ac:dyDescent="0.3">
      <c r="D55" s="5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3:35" s="4" customFormat="1" x14ac:dyDescent="0.3">
      <c r="D56" s="5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3:35" s="4" customFormat="1" x14ac:dyDescent="0.3">
      <c r="D57" s="5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3:35" s="4" customFormat="1" x14ac:dyDescent="0.3">
      <c r="D58" s="5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3:35" s="4" customFormat="1" x14ac:dyDescent="0.3">
      <c r="D59" s="5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3:35" s="4" customFormat="1" x14ac:dyDescent="0.3">
      <c r="D60" s="5"/>
      <c r="U60" s="8"/>
      <c r="V60" s="8"/>
      <c r="W60" s="8"/>
      <c r="X60" s="8"/>
      <c r="Y60" s="8"/>
      <c r="Z60" s="8"/>
      <c r="AA60" s="8"/>
      <c r="AB60" s="8"/>
      <c r="AC60" s="8"/>
    </row>
    <row r="61" spans="3:35" s="4" customFormat="1" x14ac:dyDescent="0.3">
      <c r="D61" s="5"/>
      <c r="U61" s="8"/>
      <c r="V61" s="8"/>
      <c r="W61" s="8"/>
      <c r="X61" s="8"/>
      <c r="Y61" s="8"/>
      <c r="Z61" s="8"/>
      <c r="AA61" s="8"/>
      <c r="AB61" s="8"/>
      <c r="AC61" s="8"/>
    </row>
    <row r="62" spans="3:35" s="4" customFormat="1" x14ac:dyDescent="0.3">
      <c r="D62" s="5"/>
      <c r="U62" s="8"/>
      <c r="V62" s="8"/>
      <c r="W62" s="8"/>
      <c r="X62" s="8"/>
      <c r="Y62" s="8"/>
      <c r="Z62" s="8"/>
      <c r="AA62" s="8"/>
      <c r="AB62" s="8"/>
      <c r="AC62" s="8"/>
    </row>
    <row r="63" spans="3:35" s="4" customFormat="1" x14ac:dyDescent="0.3">
      <c r="D63" s="5"/>
      <c r="U63" s="8"/>
      <c r="V63" s="8"/>
      <c r="W63" s="8"/>
      <c r="X63" s="8"/>
      <c r="Y63" s="8"/>
      <c r="Z63" s="8"/>
      <c r="AA63" s="8"/>
      <c r="AB63" s="8"/>
      <c r="AC63" s="8"/>
    </row>
    <row r="64" spans="3:35" s="4" customFormat="1" x14ac:dyDescent="0.3">
      <c r="D64" s="5"/>
      <c r="U64" s="8"/>
      <c r="V64" s="8"/>
      <c r="W64" s="8"/>
      <c r="X64" s="8"/>
      <c r="Y64" s="8"/>
      <c r="Z64" s="8"/>
      <c r="AA64" s="8"/>
      <c r="AB64" s="8"/>
      <c r="AC64" s="8"/>
    </row>
    <row r="65" spans="4:29" s="4" customFormat="1" x14ac:dyDescent="0.3">
      <c r="D65" s="5"/>
      <c r="U65" s="8"/>
      <c r="V65" s="8"/>
      <c r="W65" s="8"/>
      <c r="X65" s="8"/>
      <c r="Y65" s="8"/>
      <c r="Z65" s="8"/>
      <c r="AA65" s="8"/>
      <c r="AB65" s="8"/>
      <c r="AC65" s="8"/>
    </row>
    <row r="66" spans="4:29" s="4" customFormat="1" x14ac:dyDescent="0.3">
      <c r="D66" s="5"/>
      <c r="U66" s="8"/>
      <c r="V66" s="8"/>
      <c r="W66" s="8"/>
      <c r="X66" s="8"/>
      <c r="Y66" s="8"/>
      <c r="Z66" s="8"/>
      <c r="AA66" s="8"/>
      <c r="AB66" s="8"/>
      <c r="AC66" s="8"/>
    </row>
    <row r="67" spans="4:29" s="4" customFormat="1" x14ac:dyDescent="0.3">
      <c r="D67" s="5"/>
      <c r="U67" s="8"/>
      <c r="V67" s="8"/>
      <c r="W67" s="8"/>
      <c r="X67" s="8"/>
      <c r="Y67" s="8"/>
      <c r="Z67" s="8"/>
      <c r="AA67" s="8"/>
      <c r="AB67" s="8"/>
      <c r="AC67" s="8"/>
    </row>
    <row r="68" spans="4:29" s="4" customFormat="1" x14ac:dyDescent="0.3">
      <c r="D68" s="5"/>
      <c r="U68" s="8"/>
      <c r="V68" s="8"/>
      <c r="W68" s="8"/>
      <c r="X68" s="8"/>
      <c r="Y68" s="8"/>
      <c r="Z68" s="8"/>
      <c r="AA68" s="8"/>
      <c r="AB68" s="8"/>
      <c r="AC68" s="8"/>
    </row>
    <row r="69" spans="4:29" s="4" customFormat="1" x14ac:dyDescent="0.3">
      <c r="D69" s="5"/>
      <c r="U69" s="8"/>
      <c r="V69" s="8"/>
      <c r="W69" s="8"/>
      <c r="X69" s="8"/>
      <c r="Y69" s="8"/>
      <c r="Z69" s="8"/>
      <c r="AA69" s="8"/>
      <c r="AB69" s="8"/>
      <c r="AC69" s="8"/>
    </row>
    <row r="70" spans="4:29" s="4" customFormat="1" x14ac:dyDescent="0.3">
      <c r="D70" s="5"/>
      <c r="U70" s="8"/>
      <c r="V70" s="8"/>
      <c r="W70" s="8"/>
      <c r="X70" s="8"/>
      <c r="Y70" s="8"/>
      <c r="Z70" s="8"/>
      <c r="AA70" s="8"/>
      <c r="AB70" s="8"/>
      <c r="AC70" s="8"/>
    </row>
    <row r="71" spans="4:29" s="4" customFormat="1" x14ac:dyDescent="0.3">
      <c r="D71" s="5"/>
      <c r="U71" s="8"/>
      <c r="V71" s="8"/>
      <c r="W71" s="8"/>
      <c r="X71" s="8"/>
      <c r="Y71" s="8"/>
      <c r="Z71" s="8"/>
      <c r="AA71" s="8"/>
      <c r="AB71" s="8"/>
      <c r="AC71" s="8"/>
    </row>
    <row r="72" spans="4:29" s="4" customFormat="1" x14ac:dyDescent="0.3">
      <c r="D72" s="5"/>
      <c r="U72" s="8"/>
      <c r="V72" s="8"/>
      <c r="W72" s="8"/>
      <c r="X72" s="8"/>
      <c r="Y72" s="8"/>
      <c r="Z72" s="8"/>
      <c r="AA72" s="8"/>
      <c r="AB72" s="8"/>
      <c r="AC72" s="8"/>
    </row>
    <row r="73" spans="4:29" s="4" customFormat="1" x14ac:dyDescent="0.3">
      <c r="D73" s="5"/>
      <c r="U73" s="8"/>
      <c r="V73" s="8"/>
      <c r="W73" s="8"/>
      <c r="X73" s="8"/>
      <c r="Y73" s="8"/>
      <c r="Z73" s="8"/>
      <c r="AA73" s="8"/>
      <c r="AB73" s="8"/>
      <c r="AC73" s="8"/>
    </row>
    <row r="74" spans="4:29" s="4" customFormat="1" x14ac:dyDescent="0.3">
      <c r="D74" s="5"/>
      <c r="U74" s="8"/>
      <c r="V74" s="8"/>
      <c r="W74" s="8"/>
      <c r="X74" s="8"/>
      <c r="Y74" s="8"/>
      <c r="Z74" s="8"/>
      <c r="AA74" s="8"/>
      <c r="AB74" s="8"/>
      <c r="AC74" s="8"/>
    </row>
    <row r="75" spans="4:29" s="4" customFormat="1" x14ac:dyDescent="0.3">
      <c r="D75" s="5"/>
      <c r="U75" s="8"/>
      <c r="V75" s="8"/>
      <c r="W75" s="8"/>
      <c r="X75" s="8"/>
      <c r="Y75" s="8"/>
      <c r="Z75" s="8"/>
      <c r="AA75" s="8"/>
      <c r="AB75" s="8"/>
      <c r="AC75" s="8"/>
    </row>
    <row r="76" spans="4:29" s="4" customFormat="1" x14ac:dyDescent="0.3">
      <c r="D76" s="5"/>
      <c r="U76" s="8"/>
      <c r="V76" s="8"/>
      <c r="W76" s="8"/>
      <c r="X76" s="8"/>
      <c r="Y76" s="8"/>
      <c r="Z76" s="8"/>
      <c r="AA76" s="8"/>
      <c r="AB76" s="8"/>
      <c r="AC76" s="8"/>
    </row>
    <row r="77" spans="4:29" s="4" customFormat="1" x14ac:dyDescent="0.3">
      <c r="D77" s="5"/>
      <c r="U77" s="8"/>
      <c r="V77" s="8"/>
      <c r="W77" s="8"/>
      <c r="X77" s="8"/>
      <c r="Y77" s="8"/>
      <c r="Z77" s="8"/>
      <c r="AA77" s="8"/>
      <c r="AB77" s="8"/>
      <c r="AC77" s="8"/>
    </row>
  </sheetData>
  <dataConsolidate/>
  <mergeCells count="9">
    <mergeCell ref="Q4:T4"/>
    <mergeCell ref="AE4:AH4"/>
    <mergeCell ref="U4:Y4"/>
    <mergeCell ref="Z4:AC4"/>
    <mergeCell ref="C4:C5"/>
    <mergeCell ref="D4:D5"/>
    <mergeCell ref="E4:H4"/>
    <mergeCell ref="I4:L4"/>
    <mergeCell ref="M4:P4"/>
  </mergeCells>
  <dataValidations count="2">
    <dataValidation allowBlank="1" showInputMessage="1" showErrorMessage="1" errorTitle="ערכים צריכים להיות 1 עד 5 בלבד!" sqref="AE6:AG48" xr:uid="{00000000-0002-0000-0000-000000000000}"/>
    <dataValidation type="list" allowBlank="1" showInputMessage="1" showErrorMessage="1" errorTitle="ערכים צריכים להיות 1 עד 5 בלבד!" sqref="I6:K48 U6:X48 E6:G48 Z6:AB48 M6:O48 Q6:S48" xr:uid="{00000000-0002-0000-0000-000001000000}">
      <formula1>"1,2,3,4,5"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9"/>
  <sheetViews>
    <sheetView rightToLeft="1" topLeftCell="A19" zoomScale="96" zoomScaleNormal="96" workbookViewId="0">
      <selection activeCell="D17" sqref="D17"/>
    </sheetView>
  </sheetViews>
  <sheetFormatPr defaultRowHeight="14" x14ac:dyDescent="0.3"/>
  <cols>
    <col min="1" max="1" width="9.08203125" style="53" customWidth="1"/>
    <col min="2" max="2" width="16.83203125" style="1" customWidth="1"/>
    <col min="3" max="8" width="16.83203125" style="7" customWidth="1"/>
    <col min="9" max="30" width="9.08203125" style="8" customWidth="1"/>
  </cols>
  <sheetData>
    <row r="1" spans="1:30" s="32" customFormat="1" x14ac:dyDescent="0.3">
      <c r="A1" s="53"/>
      <c r="B1" s="31"/>
    </row>
    <row r="2" spans="1:30" s="32" customFormat="1" x14ac:dyDescent="0.3">
      <c r="A2" s="53"/>
      <c r="B2" s="57"/>
      <c r="C2" s="53"/>
      <c r="D2" s="53"/>
      <c r="E2" s="53"/>
      <c r="F2" s="53"/>
      <c r="G2" s="53"/>
      <c r="H2" s="53"/>
    </row>
    <row r="3" spans="1:30" x14ac:dyDescent="0.3">
      <c r="B3" s="33" t="s">
        <v>13</v>
      </c>
      <c r="C3" s="34"/>
      <c r="D3" s="34"/>
      <c r="E3" s="34"/>
      <c r="F3" s="34"/>
      <c r="G3" s="33"/>
      <c r="H3" s="33"/>
    </row>
    <row r="4" spans="1:30" s="7" customFormat="1" x14ac:dyDescent="0.3">
      <c r="A4" s="53"/>
      <c r="B4" s="59"/>
      <c r="C4" s="27"/>
      <c r="D4" s="27"/>
      <c r="E4" s="27"/>
      <c r="F4" s="27"/>
      <c r="G4" s="27"/>
      <c r="H4" s="2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7" customFormat="1" x14ac:dyDescent="0.3">
      <c r="A5" s="53"/>
      <c r="B5" s="60" t="s">
        <v>21</v>
      </c>
      <c r="C5" s="27"/>
      <c r="D5" s="27"/>
      <c r="E5" s="27"/>
      <c r="F5" s="27"/>
      <c r="G5" s="27"/>
      <c r="H5" s="2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7" customFormat="1" x14ac:dyDescent="0.3">
      <c r="A6" s="53"/>
      <c r="B6" s="61">
        <v>1</v>
      </c>
      <c r="C6" s="36">
        <v>2</v>
      </c>
      <c r="D6" s="36">
        <v>3</v>
      </c>
      <c r="E6" s="36">
        <v>4</v>
      </c>
      <c r="F6" s="36">
        <v>5</v>
      </c>
      <c r="G6" s="36"/>
      <c r="H6" s="36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3">
      <c r="B7" s="37">
        <v>80</v>
      </c>
      <c r="C7" s="37">
        <v>85</v>
      </c>
      <c r="D7" s="37">
        <v>90</v>
      </c>
      <c r="E7" s="30">
        <v>95</v>
      </c>
      <c r="F7" s="30">
        <v>100</v>
      </c>
      <c r="G7" s="30"/>
      <c r="H7" s="30"/>
    </row>
    <row r="8" spans="1:30" s="7" customFormat="1" x14ac:dyDescent="0.3">
      <c r="A8" s="53"/>
      <c r="B8" s="38"/>
      <c r="C8" s="38"/>
      <c r="D8" s="38"/>
      <c r="E8" s="27"/>
      <c r="F8" s="27"/>
      <c r="G8" s="27"/>
      <c r="H8" s="2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7" customFormat="1" x14ac:dyDescent="0.3">
      <c r="A9" s="53"/>
      <c r="B9" s="63"/>
      <c r="C9" s="38"/>
      <c r="D9" s="38"/>
      <c r="E9" s="38"/>
      <c r="F9" s="38"/>
      <c r="G9" s="27"/>
      <c r="H9" s="2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7" customFormat="1" x14ac:dyDescent="0.3">
      <c r="A10" s="53"/>
      <c r="B10" s="60" t="s">
        <v>16</v>
      </c>
      <c r="C10" s="38"/>
      <c r="D10" s="49"/>
      <c r="E10" s="38"/>
      <c r="F10" s="48" t="s">
        <v>15</v>
      </c>
      <c r="G10" s="39"/>
      <c r="H10" s="3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7" customFormat="1" x14ac:dyDescent="0.3">
      <c r="A11" s="53"/>
      <c r="B11" s="79" t="s">
        <v>30</v>
      </c>
      <c r="C11" s="80"/>
      <c r="D11" s="80"/>
      <c r="E11" s="81">
        <v>0.33</v>
      </c>
      <c r="F11" s="79" t="s">
        <v>11</v>
      </c>
      <c r="G11" s="79"/>
      <c r="H11" s="81">
        <f>1-H12-H13</f>
        <v>0.35000000000000003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7" customFormat="1" x14ac:dyDescent="0.3">
      <c r="A12" s="53"/>
      <c r="B12" s="74" t="s">
        <v>4</v>
      </c>
      <c r="C12" s="75"/>
      <c r="D12" s="75"/>
      <c r="E12" s="76">
        <v>0.33</v>
      </c>
      <c r="F12" s="77" t="s">
        <v>23</v>
      </c>
      <c r="G12" s="78"/>
      <c r="H12" s="76">
        <f>15%*3</f>
        <v>0.44999999999999996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7" customFormat="1" x14ac:dyDescent="0.3">
      <c r="A13" s="53"/>
      <c r="B13" s="74" t="s">
        <v>31</v>
      </c>
      <c r="C13" s="75"/>
      <c r="D13" s="75"/>
      <c r="E13" s="76">
        <v>0.34</v>
      </c>
      <c r="F13" s="77" t="s">
        <v>24</v>
      </c>
      <c r="G13" s="78"/>
      <c r="H13" s="76">
        <v>0.2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7" customFormat="1" x14ac:dyDescent="0.3">
      <c r="A14" s="53"/>
      <c r="B14" s="62"/>
      <c r="C14" s="40"/>
      <c r="D14" s="40"/>
      <c r="E14" s="41"/>
      <c r="F14" s="37"/>
      <c r="G14" s="30"/>
      <c r="H14" s="3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7" customFormat="1" x14ac:dyDescent="0.3">
      <c r="A15" s="53"/>
      <c r="B15" s="63" t="s">
        <v>12</v>
      </c>
      <c r="C15" s="39"/>
      <c r="D15" s="39"/>
      <c r="E15" s="49">
        <f>SUM(E11:E14)</f>
        <v>1</v>
      </c>
      <c r="F15" s="42" t="s">
        <v>12</v>
      </c>
      <c r="G15" s="43"/>
      <c r="H15" s="44">
        <f>H12+H11+H13</f>
        <v>1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7" customFormat="1" x14ac:dyDescent="0.3">
      <c r="A16" s="53"/>
      <c r="B16" s="63"/>
      <c r="C16" s="39"/>
      <c r="D16" s="49"/>
      <c r="E16" s="39"/>
      <c r="F16" s="38"/>
      <c r="G16" s="27"/>
      <c r="H16" s="2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x14ac:dyDescent="0.3">
      <c r="B17" s="50"/>
      <c r="C17" s="51"/>
      <c r="D17" s="49"/>
      <c r="E17" s="51"/>
      <c r="F17" s="51"/>
      <c r="G17" s="27"/>
      <c r="H17" s="27"/>
    </row>
    <row r="18" spans="1:30" x14ac:dyDescent="0.3">
      <c r="B18" s="52"/>
      <c r="C18" s="27"/>
      <c r="D18" s="27"/>
      <c r="E18" s="27"/>
      <c r="F18" s="27"/>
      <c r="G18" s="27"/>
      <c r="H18" s="27"/>
    </row>
    <row r="19" spans="1:30" s="7" customFormat="1" x14ac:dyDescent="0.3">
      <c r="A19" s="53"/>
      <c r="B19" s="33" t="s">
        <v>14</v>
      </c>
      <c r="C19" s="34"/>
      <c r="D19" s="34"/>
      <c r="E19" s="34"/>
      <c r="F19" s="34"/>
      <c r="G19" s="33"/>
      <c r="H19" s="3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x14ac:dyDescent="0.3">
      <c r="B20" s="50"/>
      <c r="C20" s="51"/>
      <c r="D20" s="49"/>
      <c r="E20" s="51"/>
      <c r="F20" s="51"/>
      <c r="G20" s="27"/>
      <c r="H20" s="27"/>
    </row>
    <row r="21" spans="1:30" x14ac:dyDescent="0.3">
      <c r="B21" s="58" t="s">
        <v>19</v>
      </c>
      <c r="C21" s="46"/>
      <c r="D21" s="46"/>
      <c r="E21" s="46"/>
      <c r="F21" s="46"/>
      <c r="G21" s="46"/>
      <c r="H21" s="46"/>
    </row>
    <row r="22" spans="1:30" x14ac:dyDescent="0.3">
      <c r="C22" s="53"/>
      <c r="D22" s="114" t="s">
        <v>3</v>
      </c>
      <c r="E22" s="114" t="s">
        <v>4</v>
      </c>
      <c r="F22" s="114" t="s">
        <v>5</v>
      </c>
      <c r="G22" s="114" t="s">
        <v>6</v>
      </c>
      <c r="H22" s="55"/>
    </row>
    <row r="23" spans="1:30" x14ac:dyDescent="0.3">
      <c r="B23" s="57" t="str">
        <f>'גיליון הערכה פרטני'!E4</f>
        <v>מר ערן קמין</v>
      </c>
      <c r="C23" s="53"/>
      <c r="D23" s="112" t="e">
        <f>'גיליון הערכה פרטני'!E49</f>
        <v>#DIV/0!</v>
      </c>
      <c r="E23" s="112" t="e">
        <f>'גיליון הערכה פרטני'!F49</f>
        <v>#DIV/0!</v>
      </c>
      <c r="F23" s="112" t="e">
        <f>'גיליון הערכה פרטני'!G49</f>
        <v>#DIV/0!</v>
      </c>
      <c r="G23" s="112" t="e">
        <f>'גיליון הערכה פרטני'!#REF!</f>
        <v>#REF!</v>
      </c>
      <c r="H23" s="54"/>
    </row>
    <row r="24" spans="1:30" x14ac:dyDescent="0.3">
      <c r="B24" s="57" t="str">
        <f>'גיליון הערכה פרטני'!I4</f>
        <v>מר רפי שוץ</v>
      </c>
      <c r="C24" s="53"/>
      <c r="D24" s="112" t="e">
        <f>'גיליון הערכה פרטני'!I49</f>
        <v>#DIV/0!</v>
      </c>
      <c r="E24" s="112" t="e">
        <f>'גיליון הערכה פרטני'!J49</f>
        <v>#DIV/0!</v>
      </c>
      <c r="F24" s="112" t="e">
        <f>'גיליון הערכה פרטני'!K49</f>
        <v>#DIV/0!</v>
      </c>
      <c r="G24" s="112" t="e">
        <f>'גיליון הערכה פרטני'!#REF!</f>
        <v>#REF!</v>
      </c>
      <c r="H24" s="54"/>
    </row>
    <row r="25" spans="1:30" x14ac:dyDescent="0.3">
      <c r="B25" s="57" t="str">
        <f>'גיליון הערכה פרטני'!M4</f>
        <v>יהודה יוחננוף</v>
      </c>
      <c r="C25" s="53"/>
      <c r="D25" s="112" t="e">
        <f>'גיליון הערכה פרטני'!M49</f>
        <v>#DIV/0!</v>
      </c>
      <c r="E25" s="112" t="e">
        <f>'גיליון הערכה פרטני'!N49</f>
        <v>#DIV/0!</v>
      </c>
      <c r="F25" s="112" t="e">
        <f>'גיליון הערכה פרטני'!O49</f>
        <v>#DIV/0!</v>
      </c>
      <c r="G25" s="112" t="e">
        <f>'גיליון הערכה פרטני'!#REF!</f>
        <v>#REF!</v>
      </c>
      <c r="H25" s="54"/>
    </row>
    <row r="26" spans="1:30" x14ac:dyDescent="0.3">
      <c r="B26" s="57" t="str">
        <f>'גיליון הערכה פרטני'!Q4</f>
        <v>שי פאיראיזן</v>
      </c>
      <c r="C26" s="53"/>
      <c r="D26" s="112" t="e">
        <f>'גיליון הערכה פרטני'!Q49</f>
        <v>#DIV/0!</v>
      </c>
      <c r="E26" s="112" t="e">
        <f>'גיליון הערכה פרטני'!R49</f>
        <v>#DIV/0!</v>
      </c>
      <c r="F26" s="112" t="e">
        <f>'גיליון הערכה פרטני'!S49</f>
        <v>#DIV/0!</v>
      </c>
      <c r="G26" s="112" t="e">
        <f>'גיליון הערכה פרטני'!#REF!</f>
        <v>#REF!</v>
      </c>
      <c r="H26" s="54"/>
    </row>
    <row r="27" spans="1:30" s="32" customFormat="1" x14ac:dyDescent="0.3">
      <c r="A27" s="53"/>
      <c r="B27" s="58" t="str">
        <f>'גיליון הערכה פרטני'!Z4</f>
        <v>מד"ר- אל"ם יוני סיידה-מרום</v>
      </c>
      <c r="C27" s="46"/>
      <c r="D27" s="113" t="e">
        <f>'גיליון הערכה פרטני'!Z49</f>
        <v>#DIV/0!</v>
      </c>
      <c r="E27" s="113" t="e">
        <f>'גיליון הערכה פרטני'!AA49</f>
        <v>#DIV/0!</v>
      </c>
      <c r="F27" s="113" t="e">
        <f>'גיליון הערכה פרטני'!AB49</f>
        <v>#DIV/0!</v>
      </c>
      <c r="G27" s="113" t="e">
        <f>'גיליון הערכה פרטני'!#REF!</f>
        <v>#REF!</v>
      </c>
      <c r="H27" s="47"/>
    </row>
    <row r="28" spans="1:30" s="32" customFormat="1" x14ac:dyDescent="0.3">
      <c r="A28" s="53"/>
      <c r="B28" s="57" t="s">
        <v>12</v>
      </c>
      <c r="C28" s="53"/>
      <c r="D28" s="112" t="e">
        <f>'גיליון הערכה פרטני'!AE49</f>
        <v>#DIV/0!</v>
      </c>
      <c r="E28" s="112" t="e">
        <f>'גיליון הערכה פרטני'!AF49</f>
        <v>#DIV/0!</v>
      </c>
      <c r="F28" s="112" t="e">
        <f>'גיליון הערכה פרטני'!AG49</f>
        <v>#DIV/0!</v>
      </c>
      <c r="G28" s="112" t="e">
        <f>'גיליון הערכה פרטני'!#REF!</f>
        <v>#REF!</v>
      </c>
      <c r="H28" s="54"/>
    </row>
    <row r="29" spans="1:30" x14ac:dyDescent="0.3">
      <c r="B29" s="57"/>
      <c r="C29" s="53"/>
      <c r="D29" s="53"/>
      <c r="E29" s="53"/>
      <c r="F29" s="53"/>
      <c r="G29" s="53"/>
      <c r="H29" s="53"/>
    </row>
    <row r="30" spans="1:30" x14ac:dyDescent="0.3">
      <c r="B30" s="65" t="s">
        <v>20</v>
      </c>
      <c r="C30" s="46"/>
      <c r="D30" s="46"/>
      <c r="E30" s="46"/>
      <c r="F30" s="46"/>
      <c r="G30" s="46"/>
      <c r="H30" s="46"/>
    </row>
    <row r="31" spans="1:30" x14ac:dyDescent="0.3">
      <c r="B31" s="57"/>
      <c r="C31" s="53"/>
      <c r="D31" s="56"/>
      <c r="E31" s="53"/>
      <c r="F31" s="57"/>
      <c r="G31" s="53"/>
      <c r="H31" s="56"/>
    </row>
    <row r="32" spans="1:30" x14ac:dyDescent="0.3">
      <c r="B32" s="57"/>
      <c r="C32" s="53"/>
      <c r="D32" s="56"/>
      <c r="E32" s="53"/>
      <c r="F32" s="57"/>
      <c r="G32" s="53"/>
      <c r="H32" s="56"/>
    </row>
    <row r="33" spans="1:30" x14ac:dyDescent="0.3">
      <c r="B33" s="57"/>
      <c r="C33" s="53"/>
      <c r="D33" s="56"/>
      <c r="E33" s="53"/>
      <c r="F33" s="57"/>
      <c r="G33" s="53"/>
      <c r="H33" s="56"/>
    </row>
    <row r="34" spans="1:30" x14ac:dyDescent="0.3">
      <c r="B34" s="57"/>
      <c r="C34" s="53"/>
      <c r="D34" s="56"/>
      <c r="E34" s="53"/>
      <c r="F34" s="57"/>
      <c r="G34" s="53"/>
      <c r="H34" s="56"/>
    </row>
    <row r="35" spans="1:30" x14ac:dyDescent="0.3">
      <c r="B35" s="57"/>
      <c r="C35" s="53"/>
      <c r="D35" s="56"/>
      <c r="E35" s="53"/>
      <c r="F35" s="57"/>
      <c r="G35" s="53"/>
      <c r="H35" s="56"/>
    </row>
    <row r="36" spans="1:30" x14ac:dyDescent="0.3">
      <c r="B36" s="57"/>
      <c r="C36" s="53"/>
      <c r="D36" s="56"/>
      <c r="E36" s="53"/>
      <c r="F36" s="57"/>
      <c r="G36" s="53"/>
      <c r="H36" s="56"/>
    </row>
    <row r="37" spans="1:30" x14ac:dyDescent="0.3">
      <c r="B37" s="57"/>
      <c r="C37" s="53"/>
      <c r="D37" s="56"/>
      <c r="E37" s="53"/>
      <c r="F37" s="57"/>
      <c r="G37" s="53"/>
      <c r="H37" s="56"/>
    </row>
    <row r="38" spans="1:30" x14ac:dyDescent="0.3">
      <c r="B38" s="57"/>
      <c r="C38" s="53"/>
      <c r="D38" s="56"/>
      <c r="E38" s="53"/>
      <c r="F38" s="57"/>
      <c r="G38" s="53"/>
      <c r="H38" s="56"/>
    </row>
    <row r="39" spans="1:30" x14ac:dyDescent="0.3">
      <c r="B39" s="57"/>
      <c r="C39" s="53"/>
      <c r="D39" s="56"/>
      <c r="E39" s="53"/>
      <c r="F39" s="57"/>
      <c r="G39" s="53"/>
      <c r="H39" s="56"/>
    </row>
    <row r="40" spans="1:30" x14ac:dyDescent="0.3">
      <c r="B40" s="57"/>
      <c r="C40" s="53"/>
      <c r="D40" s="56"/>
      <c r="E40" s="53"/>
      <c r="F40" s="57"/>
      <c r="G40" s="53"/>
      <c r="H40" s="56"/>
    </row>
    <row r="41" spans="1:30" x14ac:dyDescent="0.3">
      <c r="B41" s="57"/>
      <c r="C41" s="53"/>
      <c r="D41" s="56"/>
      <c r="E41" s="53"/>
      <c r="F41" s="57"/>
      <c r="G41" s="53"/>
      <c r="H41" s="56"/>
    </row>
    <row r="42" spans="1:30" x14ac:dyDescent="0.3">
      <c r="B42" s="57"/>
      <c r="C42" s="53"/>
      <c r="D42" s="56"/>
      <c r="E42" s="53"/>
      <c r="F42" s="57"/>
      <c r="G42" s="53"/>
      <c r="H42" s="56"/>
    </row>
    <row r="43" spans="1:30" x14ac:dyDescent="0.3">
      <c r="B43" s="57"/>
      <c r="C43" s="53"/>
      <c r="D43" s="56"/>
      <c r="E43" s="53"/>
      <c r="F43" s="57"/>
      <c r="G43" s="53"/>
      <c r="H43" s="56"/>
    </row>
    <row r="44" spans="1:30" x14ac:dyDescent="0.3">
      <c r="B44" s="57"/>
      <c r="C44" s="53"/>
      <c r="D44" s="56"/>
      <c r="E44" s="53"/>
      <c r="F44" s="57"/>
      <c r="G44" s="53"/>
      <c r="H44" s="56"/>
    </row>
    <row r="45" spans="1:30" x14ac:dyDescent="0.3">
      <c r="B45" s="57"/>
      <c r="C45" s="53"/>
      <c r="D45" s="56"/>
      <c r="E45" s="53"/>
      <c r="F45" s="53"/>
      <c r="G45" s="53"/>
      <c r="H45" s="53"/>
    </row>
    <row r="46" spans="1:30" x14ac:dyDescent="0.3">
      <c r="B46" s="57"/>
      <c r="C46" s="53"/>
      <c r="D46" s="56"/>
      <c r="E46" s="53"/>
      <c r="F46" s="53"/>
      <c r="G46" s="53"/>
      <c r="H46" s="53"/>
    </row>
    <row r="47" spans="1:30" x14ac:dyDescent="0.3">
      <c r="B47" s="57"/>
      <c r="C47" s="53"/>
      <c r="D47" s="56"/>
      <c r="E47" s="53"/>
      <c r="F47" s="53"/>
      <c r="G47" s="53"/>
      <c r="H47" s="53"/>
    </row>
    <row r="48" spans="1:30" s="35" customFormat="1" x14ac:dyDescent="0.3">
      <c r="A48" s="53"/>
      <c r="B48" s="57"/>
      <c r="C48" s="53"/>
      <c r="D48" s="53"/>
      <c r="E48" s="53"/>
      <c r="F48" s="53"/>
      <c r="G48" s="53"/>
      <c r="H48" s="53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8" x14ac:dyDescent="0.3">
      <c r="B49" s="57"/>
      <c r="C49" s="53" t="s">
        <v>17</v>
      </c>
      <c r="D49" s="53"/>
      <c r="E49" s="54">
        <f>D31</f>
        <v>0</v>
      </c>
      <c r="F49" s="53" t="s">
        <v>8</v>
      </c>
      <c r="G49" s="53"/>
      <c r="H49" s="53"/>
    </row>
    <row r="50" spans="1:8" x14ac:dyDescent="0.3">
      <c r="B50" s="57"/>
      <c r="C50" s="53" t="s">
        <v>18</v>
      </c>
      <c r="D50" s="53"/>
      <c r="E50" s="54">
        <f>H44</f>
        <v>0</v>
      </c>
      <c r="F50" s="53" t="s">
        <v>7</v>
      </c>
      <c r="G50" s="53"/>
      <c r="H50" s="53"/>
    </row>
    <row r="51" spans="1:8" x14ac:dyDescent="0.3">
      <c r="B51" s="57"/>
      <c r="C51" s="53"/>
      <c r="D51" s="54"/>
      <c r="E51" s="53"/>
      <c r="F51" s="53"/>
      <c r="G51" s="53"/>
      <c r="H51" s="53"/>
    </row>
    <row r="52" spans="1:8" x14ac:dyDescent="0.3">
      <c r="A52" s="35"/>
      <c r="B52" s="64"/>
    </row>
    <row r="53" spans="1:8" x14ac:dyDescent="0.3">
      <c r="A53" s="35"/>
      <c r="B53" s="64"/>
    </row>
    <row r="54" spans="1:8" x14ac:dyDescent="0.3">
      <c r="A54" s="35"/>
      <c r="B54" s="64"/>
    </row>
    <row r="55" spans="1:8" x14ac:dyDescent="0.3">
      <c r="A55" s="35"/>
      <c r="B55" s="64"/>
    </row>
    <row r="56" spans="1:8" x14ac:dyDescent="0.3">
      <c r="A56" s="35"/>
      <c r="B56" s="64"/>
    </row>
    <row r="57" spans="1:8" x14ac:dyDescent="0.3">
      <c r="A57" s="35"/>
      <c r="B57" s="64"/>
    </row>
    <row r="58" spans="1:8" x14ac:dyDescent="0.3">
      <c r="A58" s="35"/>
      <c r="B58" s="64"/>
    </row>
    <row r="59" spans="1:8" x14ac:dyDescent="0.3">
      <c r="A59" s="35"/>
      <c r="B59" s="64"/>
    </row>
  </sheetData>
  <printOptions horizontalCentered="1"/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rightToLeft="1" view="pageBreakPreview" zoomScale="60" zoomScaleNormal="100" workbookViewId="0">
      <selection activeCell="I8" sqref="I8"/>
    </sheetView>
  </sheetViews>
  <sheetFormatPr defaultRowHeight="14" x14ac:dyDescent="0.3"/>
  <cols>
    <col min="1" max="1" width="21.5" bestFit="1" customWidth="1"/>
    <col min="2" max="2" width="12.08203125" customWidth="1"/>
    <col min="3" max="3" width="10.83203125" style="133" customWidth="1"/>
    <col min="4" max="4" width="14.58203125" customWidth="1"/>
  </cols>
  <sheetData>
    <row r="1" spans="1:6" ht="25.5" customHeight="1" x14ac:dyDescent="0.4">
      <c r="A1" s="170" t="s">
        <v>1</v>
      </c>
      <c r="B1" s="170" t="s">
        <v>2</v>
      </c>
      <c r="C1" s="171" t="s">
        <v>27</v>
      </c>
      <c r="D1" s="171" t="s">
        <v>32</v>
      </c>
      <c r="E1" s="172"/>
      <c r="F1" s="172"/>
    </row>
    <row r="2" spans="1:6" ht="15.5" x14ac:dyDescent="0.35">
      <c r="A2" s="129" t="str">
        <f>'גיליון הערכה פרטני'!C6</f>
        <v>אלון מדנס</v>
      </c>
      <c r="B2" s="130" t="str">
        <f>'גיליון הערכה פרטני'!$D$6</f>
        <v>ערן קמין</v>
      </c>
      <c r="C2" s="131"/>
      <c r="D2" s="131"/>
      <c r="E2" s="132"/>
      <c r="F2" s="132"/>
    </row>
    <row r="3" spans="1:6" ht="15.5" x14ac:dyDescent="0.35">
      <c r="A3" s="129" t="str">
        <f>'גיליון הערכה פרטני'!C7</f>
        <v>גיא לוי</v>
      </c>
      <c r="B3" s="130" t="str">
        <f>'גיליון הערכה פרטני'!$D$6</f>
        <v>ערן קמין</v>
      </c>
      <c r="C3" s="131"/>
      <c r="D3" s="131"/>
      <c r="E3" s="132"/>
      <c r="F3" s="132"/>
    </row>
    <row r="4" spans="1:6" ht="15.5" x14ac:dyDescent="0.35">
      <c r="A4" s="129" t="str">
        <f>'גיליון הערכה פרטני'!C8</f>
        <v>סמואל בומנדיל</v>
      </c>
      <c r="B4" s="130" t="str">
        <f>'גיליון הערכה פרטני'!$D$6</f>
        <v>ערן קמין</v>
      </c>
      <c r="C4" s="131"/>
      <c r="D4" s="131"/>
      <c r="E4" s="132"/>
      <c r="F4" s="132"/>
    </row>
    <row r="5" spans="1:6" ht="15.5" x14ac:dyDescent="0.35">
      <c r="A5" s="129" t="str">
        <f>'גיליון הערכה פרטני'!C9</f>
        <v>ענבל דה-פז</v>
      </c>
      <c r="B5" s="130" t="str">
        <f>'גיליון הערכה פרטני'!$D$6</f>
        <v>ערן קמין</v>
      </c>
      <c r="C5" s="131"/>
      <c r="D5" s="131"/>
      <c r="E5" s="132"/>
      <c r="F5" s="132"/>
    </row>
    <row r="6" spans="1:6" ht="15.5" x14ac:dyDescent="0.35">
      <c r="A6" s="129" t="str">
        <f>'גיליון הערכה פרטני'!C10</f>
        <v>שחר שפירא</v>
      </c>
      <c r="B6" s="130" t="str">
        <f>'גיליון הערכה פרטני'!$D$6</f>
        <v>ערן קמין</v>
      </c>
      <c r="C6" s="131"/>
      <c r="D6" s="131"/>
      <c r="E6" s="132"/>
      <c r="F6" s="132"/>
    </row>
    <row r="7" spans="1:6" ht="15.5" x14ac:dyDescent="0.35">
      <c r="A7" s="129" t="str">
        <f>'גיליון הערכה פרטני'!C11</f>
        <v>איל ארגוב</v>
      </c>
      <c r="B7" s="130" t="str">
        <f>'גיליון הערכה פרטני'!$D$6</f>
        <v>ערן קמין</v>
      </c>
      <c r="C7" s="131"/>
      <c r="D7" s="131"/>
      <c r="E7" s="132"/>
      <c r="F7" s="132"/>
    </row>
    <row r="8" spans="1:6" ht="15.5" x14ac:dyDescent="0.35">
      <c r="A8" s="129" t="str">
        <f>'גיליון הערכה פרטני'!C12</f>
        <v>אליעז לוף</v>
      </c>
      <c r="B8" s="130" t="str">
        <f>'גיליון הערכה פרטני'!$D$6</f>
        <v>ערן קמין</v>
      </c>
      <c r="C8" s="131"/>
      <c r="D8" s="131"/>
      <c r="E8" s="132"/>
      <c r="F8" s="132"/>
    </row>
    <row r="9" spans="1:6" ht="15.5" x14ac:dyDescent="0.35">
      <c r="A9" s="129" t="str">
        <f>'גיליון הערכה פרטני'!C13</f>
        <v>קובי פאר</v>
      </c>
      <c r="B9" s="130" t="str">
        <f>'גיליון הערכה פרטני'!$D$6</f>
        <v>ערן קמין</v>
      </c>
      <c r="C9" s="131"/>
      <c r="D9" s="131"/>
      <c r="E9" s="132"/>
      <c r="F9" s="132"/>
    </row>
    <row r="10" spans="1:6" ht="15.5" x14ac:dyDescent="0.35">
      <c r="A10" s="129" t="str">
        <f>'גיליון הערכה פרטני'!C14</f>
        <v>Raju Baijal</v>
      </c>
      <c r="B10" s="130" t="str">
        <f>'גיליון הערכה פרטני'!$D$6</f>
        <v>ערן קמין</v>
      </c>
      <c r="C10" s="131"/>
      <c r="D10" s="131"/>
      <c r="E10" s="132"/>
      <c r="F10" s="132"/>
    </row>
    <row r="11" spans="1:6" ht="15.5" x14ac:dyDescent="0.35">
      <c r="A11" s="129" t="str">
        <f>'גיליון הערכה פרטני'!C15</f>
        <v>Klaus Harrer</v>
      </c>
      <c r="B11" s="130" t="str">
        <f>'גיליון הערכה פרטני'!$D$6</f>
        <v>ערן קמין</v>
      </c>
      <c r="C11" s="131"/>
      <c r="D11" s="131"/>
      <c r="E11" s="132"/>
      <c r="F11" s="132"/>
    </row>
    <row r="12" spans="1:6" s="122" customFormat="1" ht="15.5" x14ac:dyDescent="0.35">
      <c r="A12" s="129" t="str">
        <f>'גיליון הערכה פרטני'!C16</f>
        <v xml:space="preserve">Patrick Lemyre </v>
      </c>
      <c r="B12" s="130" t="str">
        <f>'גיליון הערכה פרטני'!$D$6</f>
        <v>ערן קמין</v>
      </c>
      <c r="C12" s="131"/>
      <c r="D12" s="131"/>
      <c r="E12" s="132"/>
      <c r="F12" s="132"/>
    </row>
    <row r="13" spans="1:6" ht="15.5" x14ac:dyDescent="0.35">
      <c r="A13" s="125" t="str">
        <f>'גיליון הערכה פרטני'!C17</f>
        <v>שי חנונה</v>
      </c>
      <c r="B13" s="126" t="str">
        <f>'גיליון הערכה פרטני'!$D$17</f>
        <v>רפי שוץ</v>
      </c>
      <c r="C13" s="127"/>
      <c r="D13" s="127"/>
      <c r="E13" s="128"/>
      <c r="F13" s="128"/>
    </row>
    <row r="14" spans="1:6" ht="15.5" x14ac:dyDescent="0.35">
      <c r="A14" s="125" t="str">
        <f>'גיליון הערכה פרטני'!C18</f>
        <v>עומר טישלר</v>
      </c>
      <c r="B14" s="126" t="str">
        <f>'גיליון הערכה פרטני'!$D$17</f>
        <v>רפי שוץ</v>
      </c>
      <c r="C14" s="127"/>
      <c r="D14" s="127"/>
      <c r="E14" s="128"/>
      <c r="F14" s="128"/>
    </row>
    <row r="15" spans="1:6" ht="15.5" x14ac:dyDescent="0.35">
      <c r="A15" s="125" t="str">
        <f>'גיליון הערכה פרטני'!C19</f>
        <v>איציק כהן</v>
      </c>
      <c r="B15" s="126" t="str">
        <f>'גיליון הערכה פרטני'!$D$17</f>
        <v>רפי שוץ</v>
      </c>
      <c r="C15" s="127"/>
      <c r="D15" s="127"/>
      <c r="E15" s="128"/>
      <c r="F15" s="128"/>
    </row>
    <row r="16" spans="1:6" ht="15.5" x14ac:dyDescent="0.35">
      <c r="A16" s="125" t="str">
        <f>'גיליון הערכה פרטני'!C20</f>
        <v>חיים רבן</v>
      </c>
      <c r="B16" s="126" t="str">
        <f>'גיליון הערכה פרטני'!$D$17</f>
        <v>רפי שוץ</v>
      </c>
      <c r="C16" s="127"/>
      <c r="D16" s="127"/>
      <c r="E16" s="128"/>
      <c r="F16" s="128"/>
    </row>
    <row r="17" spans="1:6" ht="15.5" x14ac:dyDescent="0.35">
      <c r="A17" s="125" t="str">
        <f>'גיליון הערכה פרטני'!C21</f>
        <v>מיכאל שפשק</v>
      </c>
      <c r="B17" s="126" t="str">
        <f>'גיליון הערכה פרטני'!$D$17</f>
        <v>רפי שוץ</v>
      </c>
      <c r="C17" s="127"/>
      <c r="D17" s="127"/>
      <c r="E17" s="128"/>
      <c r="F17" s="128"/>
    </row>
    <row r="18" spans="1:6" ht="15.5" x14ac:dyDescent="0.35">
      <c r="A18" s="125" t="str">
        <f>'גיליון הערכה פרטני'!C22</f>
        <v>דגנית שי</v>
      </c>
      <c r="B18" s="126" t="str">
        <f>'גיליון הערכה פרטני'!$D$17</f>
        <v>רפי שוץ</v>
      </c>
      <c r="C18" s="127"/>
      <c r="D18" s="127"/>
      <c r="E18" s="128"/>
      <c r="F18" s="128"/>
    </row>
    <row r="19" spans="1:6" ht="15.5" x14ac:dyDescent="0.35">
      <c r="A19" s="125" t="str">
        <f>'גיליון הערכה פרטני'!C23</f>
        <v>לבנה שי</v>
      </c>
      <c r="B19" s="126" t="str">
        <f>'גיליון הערכה פרטני'!$D$17</f>
        <v>רפי שוץ</v>
      </c>
      <c r="C19" s="127"/>
      <c r="D19" s="127"/>
      <c r="E19" s="128"/>
      <c r="F19" s="128"/>
    </row>
    <row r="20" spans="1:6" ht="15.5" x14ac:dyDescent="0.35">
      <c r="A20" s="125" t="str">
        <f>'גיליון הערכה פרטני'!C24</f>
        <v>Seth MacCutcheon</v>
      </c>
      <c r="B20" s="126" t="str">
        <f>'גיליון הערכה פרטני'!$D$17</f>
        <v>רפי שוץ</v>
      </c>
      <c r="C20" s="127"/>
      <c r="D20" s="127"/>
      <c r="E20" s="128"/>
      <c r="F20" s="128"/>
    </row>
    <row r="21" spans="1:6" ht="15.5" x14ac:dyDescent="0.35">
      <c r="A21" s="125" t="str">
        <f>'גיליון הערכה פרטני'!C25</f>
        <v>James Priest</v>
      </c>
      <c r="B21" s="126" t="str">
        <f>'גיליון הערכה פרטני'!$D$17</f>
        <v>רפי שוץ</v>
      </c>
      <c r="C21" s="127"/>
      <c r="D21" s="127"/>
      <c r="E21" s="128"/>
      <c r="F21" s="128"/>
    </row>
    <row r="22" spans="1:6" ht="15.5" x14ac:dyDescent="0.35">
      <c r="A22" s="125" t="str">
        <f>'גיליון הערכה פרטני'!C27</f>
        <v>Eros Zaniboni</v>
      </c>
      <c r="B22" s="126" t="str">
        <f>'גיליון הערכה פרטני'!$D$17</f>
        <v>רפי שוץ</v>
      </c>
      <c r="C22" s="127"/>
      <c r="D22" s="127"/>
      <c r="E22" s="128"/>
      <c r="F22" s="128"/>
    </row>
    <row r="23" spans="1:6" ht="15.5" x14ac:dyDescent="0.35">
      <c r="A23" s="161" t="str">
        <f>'גיליון הערכה פרטני'!C28</f>
        <v>גלעד בירן</v>
      </c>
      <c r="B23" s="164" t="str">
        <f>'גיליון הערכה פרטני'!$D$28</f>
        <v>יהודה יוחננוף</v>
      </c>
      <c r="C23" s="162"/>
      <c r="D23" s="162"/>
      <c r="E23" s="163"/>
      <c r="F23" s="163"/>
    </row>
    <row r="24" spans="1:6" ht="15.5" x14ac:dyDescent="0.35">
      <c r="A24" s="161" t="str">
        <f>'גיליון הערכה פרטני'!C29</f>
        <v>יהודה ואך</v>
      </c>
      <c r="B24" s="164" t="str">
        <f>'גיליון הערכה פרטני'!$D$28</f>
        <v>יהודה יוחננוף</v>
      </c>
      <c r="C24" s="162"/>
      <c r="D24" s="162"/>
      <c r="E24" s="163"/>
      <c r="F24" s="163"/>
    </row>
    <row r="25" spans="1:6" ht="15.5" x14ac:dyDescent="0.35">
      <c r="A25" s="161" t="str">
        <f>'גיליון הערכה פרטני'!C30</f>
        <v>שי טייב</v>
      </c>
      <c r="B25" s="164" t="str">
        <f>'גיליון הערכה פרטני'!$D$28</f>
        <v>יהודה יוחננוף</v>
      </c>
      <c r="C25" s="162"/>
      <c r="D25" s="162"/>
      <c r="E25" s="163"/>
      <c r="F25" s="163"/>
    </row>
    <row r="26" spans="1:6" ht="15.5" x14ac:dyDescent="0.35">
      <c r="A26" s="161" t="str">
        <f>'גיליון הערכה פרטני'!C31</f>
        <v>מנור ינאי</v>
      </c>
      <c r="B26" s="164" t="str">
        <f>'גיליון הערכה פרטני'!$D$28</f>
        <v>יהודה יוחננוף</v>
      </c>
      <c r="C26" s="162"/>
      <c r="D26" s="162"/>
      <c r="E26" s="163"/>
      <c r="F26" s="163"/>
    </row>
    <row r="27" spans="1:6" ht="15.5" x14ac:dyDescent="0.35">
      <c r="A27" s="161" t="str">
        <f>'גיליון הערכה פרטני'!C32</f>
        <v>יאיר נתנס</v>
      </c>
      <c r="B27" s="164" t="str">
        <f>'גיליון הערכה פרטני'!$D$28</f>
        <v>יהודה יוחננוף</v>
      </c>
      <c r="C27" s="162"/>
      <c r="D27" s="162"/>
      <c r="E27" s="163"/>
      <c r="F27" s="163"/>
    </row>
    <row r="28" spans="1:6" ht="15.5" x14ac:dyDescent="0.35">
      <c r="A28" s="161" t="str">
        <f>'גיליון הערכה פרטני'!C33</f>
        <v>מאיה גולדשמיט</v>
      </c>
      <c r="B28" s="164" t="str">
        <f>'גיליון הערכה פרטני'!$D$28</f>
        <v>יהודה יוחננוף</v>
      </c>
      <c r="C28" s="162"/>
      <c r="D28" s="162"/>
      <c r="E28" s="163"/>
      <c r="F28" s="163"/>
    </row>
    <row r="29" spans="1:6" ht="15.5" x14ac:dyDescent="0.35">
      <c r="A29" s="161" t="str">
        <f>'גיליון הערכה פרטני'!C34</f>
        <v>יגאל חדד</v>
      </c>
      <c r="B29" s="164" t="str">
        <f>'גיליון הערכה פרטני'!$D$28</f>
        <v>יהודה יוחננוף</v>
      </c>
      <c r="C29" s="162"/>
      <c r="D29" s="162"/>
      <c r="E29" s="163"/>
      <c r="F29" s="163"/>
    </row>
    <row r="30" spans="1:6" ht="15.5" x14ac:dyDescent="0.35">
      <c r="A30" s="161" t="str">
        <f>'גיליון הערכה פרטני'!C35</f>
        <v>אופיר דיין</v>
      </c>
      <c r="B30" s="164" t="str">
        <f>'גיליון הערכה פרטני'!$D$28</f>
        <v>יהודה יוחננוף</v>
      </c>
      <c r="C30" s="162"/>
      <c r="D30" s="162"/>
      <c r="E30" s="163"/>
      <c r="F30" s="163"/>
    </row>
    <row r="31" spans="1:6" ht="15.5" x14ac:dyDescent="0.35">
      <c r="A31" s="161" t="str">
        <f>'גיליון הערכה פרטני'!C36</f>
        <v>צביקה ישראלי</v>
      </c>
      <c r="B31" s="164" t="str">
        <f>'גיליון הערכה פרטני'!$D$28</f>
        <v>יהודה יוחננוף</v>
      </c>
      <c r="C31" s="162"/>
      <c r="D31" s="162"/>
      <c r="E31" s="163"/>
      <c r="F31" s="163"/>
    </row>
    <row r="32" spans="1:6" ht="15.5" x14ac:dyDescent="0.35">
      <c r="A32" s="161" t="str">
        <f>'גיליון הערכה פרטני'!C37</f>
        <v>רחל שני</v>
      </c>
      <c r="B32" s="164" t="str">
        <f>'גיליון הערכה פרטני'!$D$28</f>
        <v>יהודה יוחננוף</v>
      </c>
      <c r="C32" s="162"/>
      <c r="D32" s="162"/>
      <c r="E32" s="163"/>
      <c r="F32" s="163"/>
    </row>
    <row r="33" spans="1:6" ht="15.5" x14ac:dyDescent="0.35">
      <c r="A33" s="166" t="str">
        <f>'גיליון הערכה פרטני'!C38</f>
        <v>יהודה אלמקייס</v>
      </c>
      <c r="B33" s="165" t="str">
        <f>'גיליון הערכה פרטני'!$D$38</f>
        <v>שי פאיראיזן</v>
      </c>
      <c r="C33" s="167"/>
      <c r="D33" s="167"/>
      <c r="E33" s="168"/>
      <c r="F33" s="168"/>
    </row>
    <row r="34" spans="1:6" ht="15.5" x14ac:dyDescent="0.35">
      <c r="A34" s="166" t="str">
        <f>'גיליון הערכה פרטני'!C39</f>
        <v>יריב בן-עזרא</v>
      </c>
      <c r="B34" s="165" t="str">
        <f>'גיליון הערכה פרטני'!$D$38</f>
        <v>שי פאיראיזן</v>
      </c>
      <c r="C34" s="167"/>
      <c r="D34" s="167"/>
      <c r="E34" s="168"/>
      <c r="F34" s="168"/>
    </row>
    <row r="35" spans="1:6" ht="15.5" x14ac:dyDescent="0.35">
      <c r="A35" s="166" t="str">
        <f>'גיליון הערכה פרטני'!C40</f>
        <v>מירב בריקמן</v>
      </c>
      <c r="B35" s="165" t="str">
        <f>'גיליון הערכה פרטני'!$D$38</f>
        <v>שי פאיראיזן</v>
      </c>
      <c r="C35" s="167"/>
      <c r="D35" s="167"/>
      <c r="E35" s="168"/>
      <c r="F35" s="168"/>
    </row>
    <row r="36" spans="1:6" ht="15.5" x14ac:dyDescent="0.35">
      <c r="A36" s="166" t="str">
        <f>'גיליון הערכה פרטני'!C41</f>
        <v>אלמוג חן</v>
      </c>
      <c r="B36" s="165" t="str">
        <f>'גיליון הערכה פרטני'!$D$38</f>
        <v>שי פאיראיזן</v>
      </c>
      <c r="C36" s="167"/>
      <c r="D36" s="167"/>
      <c r="E36" s="168"/>
      <c r="F36" s="168"/>
    </row>
    <row r="37" spans="1:6" ht="15.5" x14ac:dyDescent="0.35">
      <c r="A37" s="166" t="str">
        <f>'גיליון הערכה פרטני'!C42</f>
        <v>גיא לוי</v>
      </c>
      <c r="B37" s="165" t="str">
        <f>'גיליון הערכה פרטני'!$D$38</f>
        <v>שי פאיראיזן</v>
      </c>
      <c r="C37" s="167"/>
      <c r="D37" s="167"/>
      <c r="E37" s="168"/>
      <c r="F37" s="168"/>
    </row>
    <row r="38" spans="1:6" ht="15.5" x14ac:dyDescent="0.35">
      <c r="A38" s="166" t="str">
        <f>'גיליון הערכה פרטני'!C43</f>
        <v>הדס מדמוני</v>
      </c>
      <c r="B38" s="165" t="str">
        <f>'גיליון הערכה פרטני'!$D$38</f>
        <v>שי פאיראיזן</v>
      </c>
      <c r="C38" s="169"/>
      <c r="D38" s="168"/>
      <c r="E38" s="168"/>
      <c r="F38" s="168"/>
    </row>
    <row r="39" spans="1:6" ht="15.5" x14ac:dyDescent="0.35">
      <c r="A39" s="166" t="str">
        <f>'גיליון הערכה פרטני'!C44</f>
        <v>רונן הררי</v>
      </c>
      <c r="B39" s="165" t="str">
        <f>'גיליון הערכה פרטני'!$D$38</f>
        <v>שי פאיראיזן</v>
      </c>
      <c r="C39" s="169"/>
      <c r="D39" s="168"/>
      <c r="E39" s="168"/>
      <c r="F39" s="168"/>
    </row>
    <row r="40" spans="1:6" ht="15.5" x14ac:dyDescent="0.35">
      <c r="A40" s="166" t="str">
        <f>'גיליון הערכה פרטני'!C45</f>
        <v>אייל כליף</v>
      </c>
      <c r="B40" s="165" t="str">
        <f>'גיליון הערכה פרטני'!$D$38</f>
        <v>שי פאיראיזן</v>
      </c>
      <c r="C40" s="167"/>
      <c r="D40" s="168"/>
      <c r="E40" s="168"/>
      <c r="F40" s="168"/>
    </row>
    <row r="41" spans="1:6" s="122" customFormat="1" ht="15.5" x14ac:dyDescent="0.35">
      <c r="A41" s="166" t="str">
        <f>'גיליון הערכה פרטני'!C46</f>
        <v>דרור פרידלר</v>
      </c>
      <c r="B41" s="165" t="str">
        <f>'גיליון הערכה פרטני'!$D$38</f>
        <v>שי פאיראיזן</v>
      </c>
      <c r="C41" s="167"/>
      <c r="D41" s="168"/>
      <c r="E41" s="168"/>
      <c r="F41" s="168"/>
    </row>
    <row r="42" spans="1:6" ht="15.5" x14ac:dyDescent="0.35">
      <c r="A42" s="166" t="str">
        <f>'גיליון הערכה פרטני'!C47</f>
        <v>אסף רפלד</v>
      </c>
      <c r="B42" s="165" t="str">
        <f>'גיליון הערכה פרטני'!$D$38</f>
        <v>שי פאיראיזן</v>
      </c>
      <c r="C42" s="167"/>
      <c r="D42" s="168"/>
      <c r="E42" s="168"/>
      <c r="F42" s="16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rightToLeft="1" view="pageBreakPreview" zoomScale="60" zoomScaleNormal="100" workbookViewId="0">
      <selection activeCell="D7" sqref="D7"/>
    </sheetView>
  </sheetViews>
  <sheetFormatPr defaultRowHeight="14" x14ac:dyDescent="0.3"/>
  <cols>
    <col min="1" max="1" width="21.5" style="122" customWidth="1"/>
    <col min="2" max="2" width="12.08203125" style="122" customWidth="1"/>
    <col min="3" max="3" width="10.83203125" style="133" customWidth="1"/>
    <col min="4" max="4" width="8.83203125" style="122" customWidth="1"/>
    <col min="5" max="16384" width="8.6640625" style="122"/>
  </cols>
  <sheetData>
    <row r="1" spans="1:6" ht="14" customHeight="1" x14ac:dyDescent="0.3">
      <c r="A1" s="123" t="s">
        <v>1</v>
      </c>
      <c r="B1" s="123" t="s">
        <v>2</v>
      </c>
      <c r="C1" s="124" t="s">
        <v>27</v>
      </c>
      <c r="D1" s="124" t="s">
        <v>32</v>
      </c>
    </row>
    <row r="2" spans="1:6" ht="15.5" x14ac:dyDescent="0.35">
      <c r="A2" s="149"/>
      <c r="B2" s="150"/>
      <c r="C2" s="151"/>
      <c r="D2" s="152"/>
      <c r="E2" s="152"/>
      <c r="F2" s="152"/>
    </row>
    <row r="3" spans="1:6" ht="15.5" x14ac:dyDescent="0.35">
      <c r="A3" s="149"/>
      <c r="B3" s="150"/>
      <c r="C3" s="151"/>
      <c r="D3" s="151"/>
      <c r="E3" s="152"/>
      <c r="F3" s="152"/>
    </row>
    <row r="4" spans="1:6" ht="15.5" x14ac:dyDescent="0.35">
      <c r="A4" s="149"/>
      <c r="B4" s="150"/>
      <c r="C4" s="151"/>
      <c r="D4" s="151"/>
      <c r="E4" s="152"/>
      <c r="F4" s="152"/>
    </row>
    <row r="5" spans="1:6" ht="15.5" x14ac:dyDescent="0.35">
      <c r="A5" s="149"/>
      <c r="B5" s="150"/>
      <c r="C5" s="151"/>
      <c r="D5" s="151"/>
      <c r="E5" s="152"/>
      <c r="F5" s="152"/>
    </row>
    <row r="6" spans="1:6" ht="15.5" x14ac:dyDescent="0.35">
      <c r="A6" s="149"/>
      <c r="B6" s="150"/>
      <c r="C6" s="151"/>
      <c r="D6" s="151"/>
      <c r="E6" s="152"/>
      <c r="F6" s="152"/>
    </row>
    <row r="7" spans="1:6" ht="15.5" x14ac:dyDescent="0.35">
      <c r="A7" s="149"/>
      <c r="B7" s="150"/>
      <c r="C7" s="151"/>
      <c r="D7" s="151"/>
      <c r="E7" s="152"/>
      <c r="F7" s="152"/>
    </row>
    <row r="8" spans="1:6" ht="15.5" x14ac:dyDescent="0.35">
      <c r="A8" s="149"/>
      <c r="B8" s="150"/>
      <c r="C8" s="151"/>
      <c r="D8" s="151"/>
      <c r="E8" s="152"/>
      <c r="F8" s="152"/>
    </row>
    <row r="9" spans="1:6" ht="15.5" x14ac:dyDescent="0.35">
      <c r="A9" s="149"/>
      <c r="B9" s="150"/>
      <c r="C9" s="151"/>
      <c r="D9" s="151"/>
      <c r="E9" s="152"/>
      <c r="F9" s="152"/>
    </row>
    <row r="10" spans="1:6" ht="15.5" x14ac:dyDescent="0.35">
      <c r="A10" s="149"/>
      <c r="B10" s="150"/>
      <c r="C10" s="151"/>
      <c r="D10" s="151"/>
      <c r="E10" s="152"/>
      <c r="F10" s="152"/>
    </row>
    <row r="11" spans="1:6" ht="15.5" x14ac:dyDescent="0.35">
      <c r="A11" s="149"/>
      <c r="B11" s="150"/>
      <c r="C11" s="151"/>
      <c r="D11" s="151"/>
      <c r="E11" s="152"/>
      <c r="F11" s="152"/>
    </row>
    <row r="12" spans="1:6" ht="16" thickBot="1" x14ac:dyDescent="0.4">
      <c r="A12" s="153"/>
      <c r="B12" s="154"/>
      <c r="C12" s="155"/>
      <c r="D12" s="155"/>
      <c r="E12" s="156"/>
      <c r="F12" s="156"/>
    </row>
    <row r="13" spans="1:6" ht="15.5" x14ac:dyDescent="0.35">
      <c r="A13" s="16"/>
      <c r="B13" s="147"/>
      <c r="C13" s="157"/>
      <c r="D13" s="158"/>
      <c r="E13" s="158"/>
      <c r="F13" s="158"/>
    </row>
    <row r="14" spans="1:6" ht="15.5" x14ac:dyDescent="0.35">
      <c r="A14" s="149"/>
      <c r="B14" s="150"/>
      <c r="C14" s="151"/>
      <c r="D14" s="151"/>
      <c r="E14" s="152"/>
      <c r="F14" s="152"/>
    </row>
    <row r="15" spans="1:6" ht="15.5" x14ac:dyDescent="0.35">
      <c r="A15" s="149"/>
      <c r="B15" s="150"/>
      <c r="C15" s="151"/>
      <c r="D15" s="151"/>
      <c r="E15" s="152"/>
      <c r="F15" s="152"/>
    </row>
    <row r="16" spans="1:6" ht="15.5" x14ac:dyDescent="0.35">
      <c r="A16" s="149"/>
      <c r="B16" s="150"/>
      <c r="C16" s="151"/>
      <c r="D16" s="151"/>
      <c r="E16" s="152"/>
      <c r="F16" s="152"/>
    </row>
    <row r="17" spans="1:6" ht="15.5" x14ac:dyDescent="0.35">
      <c r="A17" s="149"/>
      <c r="B17" s="150"/>
      <c r="C17" s="151"/>
      <c r="D17" s="151"/>
      <c r="E17" s="152"/>
      <c r="F17" s="152"/>
    </row>
    <row r="18" spans="1:6" ht="15.5" x14ac:dyDescent="0.35">
      <c r="A18" s="149"/>
      <c r="B18" s="150"/>
      <c r="C18" s="151"/>
      <c r="D18" s="151"/>
      <c r="E18" s="152"/>
      <c r="F18" s="152"/>
    </row>
    <row r="19" spans="1:6" ht="15.5" x14ac:dyDescent="0.35">
      <c r="A19" s="149"/>
      <c r="B19" s="150"/>
      <c r="C19" s="151"/>
      <c r="D19" s="151"/>
      <c r="E19" s="152"/>
      <c r="F19" s="152"/>
    </row>
    <row r="20" spans="1:6" ht="15.5" x14ac:dyDescent="0.35">
      <c r="A20" s="149"/>
      <c r="B20" s="150"/>
      <c r="C20" s="151"/>
      <c r="D20" s="151"/>
      <c r="E20" s="152"/>
      <c r="F20" s="152"/>
    </row>
    <row r="21" spans="1:6" ht="15.5" x14ac:dyDescent="0.35">
      <c r="A21" s="149"/>
      <c r="B21" s="150"/>
      <c r="C21" s="151"/>
      <c r="D21" s="151"/>
      <c r="E21" s="152"/>
      <c r="F21" s="152"/>
    </row>
    <row r="22" spans="1:6" ht="15.5" x14ac:dyDescent="0.35">
      <c r="A22" s="149"/>
      <c r="B22" s="150"/>
      <c r="C22" s="151"/>
      <c r="D22" s="151"/>
      <c r="E22" s="152"/>
      <c r="F22" s="152"/>
    </row>
    <row r="23" spans="1:6" ht="16" thickBot="1" x14ac:dyDescent="0.4">
      <c r="A23" s="153"/>
      <c r="B23" s="154"/>
      <c r="C23" s="155"/>
      <c r="D23" s="155"/>
      <c r="E23" s="156"/>
      <c r="F23" s="156"/>
    </row>
    <row r="24" spans="1:6" ht="15.5" x14ac:dyDescent="0.35">
      <c r="A24" s="16"/>
      <c r="B24" s="147"/>
      <c r="C24" s="157"/>
      <c r="D24" s="157"/>
      <c r="E24" s="158"/>
      <c r="F24" s="158"/>
    </row>
    <row r="25" spans="1:6" ht="15.5" x14ac:dyDescent="0.35">
      <c r="A25" s="149"/>
      <c r="B25" s="150"/>
      <c r="C25" s="151"/>
      <c r="D25" s="151"/>
      <c r="E25" s="152"/>
      <c r="F25" s="152"/>
    </row>
    <row r="26" spans="1:6" ht="15.5" x14ac:dyDescent="0.35">
      <c r="A26" s="149"/>
      <c r="B26" s="150"/>
      <c r="C26" s="151"/>
      <c r="D26" s="151"/>
      <c r="E26" s="152"/>
      <c r="F26" s="152"/>
    </row>
    <row r="27" spans="1:6" ht="15.5" x14ac:dyDescent="0.35">
      <c r="A27" s="149"/>
      <c r="B27" s="150"/>
      <c r="C27" s="151"/>
      <c r="D27" s="151"/>
      <c r="E27" s="152"/>
      <c r="F27" s="152"/>
    </row>
    <row r="28" spans="1:6" ht="15.5" x14ac:dyDescent="0.35">
      <c r="A28" s="149"/>
      <c r="B28" s="150"/>
      <c r="C28" s="151"/>
      <c r="D28" s="151"/>
      <c r="E28" s="152"/>
      <c r="F28" s="152"/>
    </row>
    <row r="29" spans="1:6" ht="15.5" x14ac:dyDescent="0.35">
      <c r="A29" s="149"/>
      <c r="B29" s="150"/>
      <c r="C29" s="151"/>
      <c r="D29" s="151"/>
      <c r="E29" s="152"/>
      <c r="F29" s="152"/>
    </row>
    <row r="30" spans="1:6" ht="15.5" x14ac:dyDescent="0.35">
      <c r="A30" s="149"/>
      <c r="B30" s="150"/>
      <c r="C30" s="151"/>
      <c r="D30" s="151"/>
      <c r="E30" s="152"/>
      <c r="F30" s="152"/>
    </row>
    <row r="31" spans="1:6" ht="15.5" x14ac:dyDescent="0.35">
      <c r="A31" s="149"/>
      <c r="B31" s="150"/>
      <c r="C31" s="151"/>
      <c r="D31" s="152"/>
      <c r="E31" s="152"/>
      <c r="F31" s="152"/>
    </row>
    <row r="32" spans="1:6" ht="15.5" x14ac:dyDescent="0.35">
      <c r="A32" s="149"/>
      <c r="B32" s="150"/>
      <c r="C32" s="151"/>
      <c r="D32" s="151"/>
      <c r="E32" s="152"/>
      <c r="F32" s="152"/>
    </row>
    <row r="33" spans="1:6" ht="16" thickBot="1" x14ac:dyDescent="0.4">
      <c r="A33" s="153"/>
      <c r="B33" s="154"/>
      <c r="C33" s="159"/>
      <c r="D33" s="156"/>
      <c r="E33" s="156"/>
      <c r="F33" s="156"/>
    </row>
    <row r="34" spans="1:6" ht="15.5" x14ac:dyDescent="0.35">
      <c r="A34" s="16"/>
      <c r="B34" s="147"/>
      <c r="C34" s="157"/>
      <c r="D34" s="157"/>
      <c r="E34" s="158"/>
      <c r="F34" s="158"/>
    </row>
    <row r="35" spans="1:6" ht="15.5" x14ac:dyDescent="0.35">
      <c r="A35" s="149"/>
      <c r="B35" s="150"/>
      <c r="C35" s="151"/>
      <c r="D35" s="151"/>
      <c r="E35" s="152"/>
      <c r="F35" s="152"/>
    </row>
    <row r="36" spans="1:6" ht="15.5" x14ac:dyDescent="0.35">
      <c r="A36" s="149"/>
      <c r="B36" s="150"/>
      <c r="C36" s="151"/>
      <c r="D36" s="151"/>
      <c r="E36" s="152"/>
      <c r="F36" s="152"/>
    </row>
    <row r="37" spans="1:6" ht="15.5" x14ac:dyDescent="0.35">
      <c r="A37" s="149"/>
      <c r="B37" s="150"/>
      <c r="C37" s="151"/>
      <c r="D37" s="151"/>
      <c r="E37" s="152"/>
      <c r="F37" s="152"/>
    </row>
    <row r="38" spans="1:6" ht="15.5" x14ac:dyDescent="0.35">
      <c r="A38" s="149"/>
      <c r="B38" s="150"/>
      <c r="C38" s="151"/>
      <c r="D38" s="151"/>
      <c r="E38" s="152"/>
      <c r="F38" s="152"/>
    </row>
    <row r="39" spans="1:6" ht="15.5" x14ac:dyDescent="0.35">
      <c r="A39" s="149"/>
      <c r="B39" s="150"/>
      <c r="C39" s="160"/>
      <c r="D39" s="152"/>
      <c r="E39" s="152"/>
      <c r="F39" s="152"/>
    </row>
    <row r="40" spans="1:6" ht="15.5" x14ac:dyDescent="0.35">
      <c r="A40" s="149"/>
      <c r="B40" s="150"/>
      <c r="C40" s="151"/>
      <c r="D40" s="151"/>
      <c r="E40" s="152"/>
      <c r="F40" s="152"/>
    </row>
    <row r="41" spans="1:6" ht="15.5" x14ac:dyDescent="0.35">
      <c r="A41" s="149"/>
      <c r="B41" s="150"/>
      <c r="C41" s="151"/>
      <c r="D41" s="151"/>
      <c r="E41" s="152"/>
      <c r="F41" s="152"/>
    </row>
    <row r="42" spans="1:6" ht="15.5" x14ac:dyDescent="0.35">
      <c r="A42" s="149"/>
      <c r="B42" s="150"/>
      <c r="C42" s="151"/>
      <c r="D42" s="151"/>
      <c r="E42" s="152"/>
      <c r="F42" s="152"/>
    </row>
    <row r="43" spans="1:6" ht="15.5" x14ac:dyDescent="0.35">
      <c r="A43" s="149"/>
      <c r="B43" s="150"/>
      <c r="C43" s="151"/>
      <c r="D43" s="151"/>
      <c r="E43" s="152"/>
      <c r="F43" s="152"/>
    </row>
  </sheetData>
  <autoFilter ref="A1:F43" xr:uid="{00000000-0009-0000-0000-000003000000}">
    <sortState xmlns:xlrd2="http://schemas.microsoft.com/office/spreadsheetml/2017/richdata2" ref="A2:F43">
      <sortCondition descending="1" ref="C1:C4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גיליון הערכה פרטני</vt:lpstr>
      <vt:lpstr>מידע</vt:lpstr>
      <vt:lpstr>ציונים סופיים</vt:lpstr>
      <vt:lpstr>ציונים סופיים- מהגבוה לנמוך</vt:lpstr>
      <vt:lpstr>'גיליון הערכה פרטני'!WPrint_Area_W</vt:lpstr>
      <vt:lpstr>מידע!WPrint_Area_W</vt:lpstr>
      <vt:lpstr>'ציונים סופיים'!WPrint_Area_W</vt:lpstr>
      <vt:lpstr>'ציונים סופיים- מהגבוה לנמוך'!WPrint_Area_W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Yoel Hecht</dc:creator>
  <cp:lastModifiedBy>oren shoham</cp:lastModifiedBy>
  <cp:lastPrinted>2017-07-03T12:01:36Z</cp:lastPrinted>
  <dcterms:created xsi:type="dcterms:W3CDTF">2012-06-04T11:17:45Z</dcterms:created>
  <dcterms:modified xsi:type="dcterms:W3CDTF">2019-07-14T13:50:28Z</dcterms:modified>
</cp:coreProperties>
</file>